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emineduc.sharepoint.com/sites/DesportosGmnicos2-1234/Documentos Partilhados/1234/Fichas de inscrição/"/>
    </mc:Choice>
  </mc:AlternateContent>
  <xr:revisionPtr revIDLastSave="23" documentId="13_ncr:1_{70888F75-1AB1-47EB-9656-9B26F4A4EC30}" xr6:coauthVersionLast="47" xr6:coauthVersionMax="47" xr10:uidLastSave="{722F3C33-0882-457F-A5EA-E25B79467DEA}"/>
  <bookViews>
    <workbookView xWindow="-108" yWindow="-108" windowWidth="23256" windowHeight="13176" tabRatio="513" firstSheet="1" activeTab="1" xr2:uid="{00000000-000D-0000-FFFF-FFFF00000000}"/>
  </bookViews>
  <sheets>
    <sheet name="LISTAS" sheetId="15" state="hidden" r:id="rId1"/>
    <sheet name="Índice" sheetId="14" r:id="rId2"/>
    <sheet name="lista de inscritos - Aeróbica" sheetId="4" r:id="rId3"/>
    <sheet name="Ficha de inscrição - Aeróbica" sheetId="1" r:id="rId4"/>
    <sheet name="Instruções Aeróbica" sheetId="2" r:id="rId5"/>
  </sheets>
  <definedNames>
    <definedName name="_xlnm._FilterDatabase" localSheetId="3" hidden="1">'Ficha de inscrição - Aeróbica'!$I$9:$M$9</definedName>
    <definedName name="aparelhosartistica">LISTAS!$M$2:$M$4</definedName>
    <definedName name="_xlnm.Print_Area" localSheetId="3">'Ficha de inscrição - Aeróbica'!$E$3:$M$130</definedName>
    <definedName name="_xlnm.Print_Area" localSheetId="1">Índice!$A$2:$C$14</definedName>
    <definedName name="_xlnm.Print_Area" localSheetId="4">'Instruções Aeróbica'!$A$3:$B$14</definedName>
    <definedName name="_xlnm.Print_Area" localSheetId="2">'lista de inscritos - Aeróbica'!$A$3:$G$81</definedName>
    <definedName name="GENEROACRO">LISTAS!$C$2:$C$4</definedName>
    <definedName name="generogeral">LISTAS!$C$2:$C$3</definedName>
    <definedName name="grupos">LISTAS!$E$2:$E$3</definedName>
    <definedName name="niveis">LISTAS!$V$2:$V$4</definedName>
    <definedName name="trampolins">LISTAS!$I$2:$I$7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40" i="1"/>
  <c r="I45" i="1"/>
  <c r="I50" i="1"/>
  <c r="I55" i="1"/>
  <c r="I60" i="1"/>
  <c r="I65" i="1"/>
  <c r="I70" i="1"/>
  <c r="I75" i="1"/>
  <c r="I80" i="1"/>
  <c r="I85" i="1"/>
  <c r="I90" i="1"/>
  <c r="I95" i="1"/>
  <c r="I100" i="1"/>
  <c r="I105" i="1"/>
  <c r="I110" i="1"/>
  <c r="I115" i="1"/>
  <c r="I120" i="1"/>
  <c r="B25" i="1"/>
  <c r="A25" i="1" s="1"/>
  <c r="I25" i="1" l="1"/>
  <c r="D7" i="4"/>
  <c r="D6" i="4"/>
  <c r="G6" i="1"/>
  <c r="G30" i="1"/>
  <c r="G35" i="1"/>
  <c r="G40" i="1"/>
  <c r="G45" i="1"/>
  <c r="G50" i="1"/>
  <c r="G55" i="1"/>
  <c r="G60" i="1"/>
  <c r="G65" i="1"/>
  <c r="G70" i="1"/>
  <c r="G75" i="1"/>
  <c r="G80" i="1"/>
  <c r="G85" i="1"/>
  <c r="G90" i="1"/>
  <c r="G95" i="1"/>
  <c r="G100" i="1"/>
  <c r="G105" i="1"/>
  <c r="G110" i="1"/>
  <c r="G115" i="1"/>
  <c r="G120" i="1"/>
  <c r="B120" i="1"/>
  <c r="A120" i="1" s="1"/>
  <c r="B115" i="1"/>
  <c r="A115" i="1" s="1"/>
  <c r="B110" i="1"/>
  <c r="A110" i="1" s="1"/>
  <c r="B105" i="1"/>
  <c r="B100" i="1"/>
  <c r="A100" i="1" s="1"/>
  <c r="B95" i="1"/>
  <c r="A95" i="1" s="1"/>
  <c r="B90" i="1"/>
  <c r="A90" i="1" s="1"/>
  <c r="B85" i="1"/>
  <c r="A85" i="1" s="1"/>
  <c r="B80" i="1"/>
  <c r="A80" i="1" s="1"/>
  <c r="B75" i="1"/>
  <c r="A75" i="1" s="1"/>
  <c r="B70" i="1"/>
  <c r="A70" i="1" s="1"/>
  <c r="B65" i="1"/>
  <c r="A65" i="1" s="1"/>
  <c r="B60" i="1"/>
  <c r="A60" i="1" s="1"/>
  <c r="B55" i="1"/>
  <c r="A55" i="1" s="1"/>
  <c r="B50" i="1"/>
  <c r="A50" i="1" s="1"/>
  <c r="B45" i="1"/>
  <c r="A45" i="1" s="1"/>
  <c r="B40" i="1"/>
  <c r="A40" i="1" s="1"/>
  <c r="B35" i="1"/>
  <c r="A35" i="1" s="1"/>
  <c r="B30" i="1"/>
  <c r="A30" i="1" l="1"/>
  <c r="I30" i="1"/>
  <c r="A105" i="1"/>
  <c r="A2" i="15" l="1"/>
  <c r="G127" i="1"/>
  <c r="A4" i="15" l="1"/>
  <c r="A5" i="15"/>
  <c r="G128" i="1"/>
  <c r="G129" i="1"/>
  <c r="G130" i="1"/>
  <c r="B79" i="4"/>
  <c r="C79" i="4" s="1"/>
  <c r="B80" i="4"/>
  <c r="C80" i="4" s="1"/>
  <c r="B78" i="4"/>
  <c r="G131" i="1"/>
  <c r="G132" i="1"/>
  <c r="G25" i="1"/>
  <c r="A7" i="15" l="1"/>
  <c r="H128" i="1"/>
  <c r="D79" i="4" s="1"/>
  <c r="H129" i="1"/>
  <c r="D80" i="4" s="1"/>
  <c r="H130" i="1"/>
  <c r="D81" i="4" s="1"/>
  <c r="H127" i="1"/>
  <c r="D78" i="4" s="1"/>
  <c r="H30" i="1"/>
  <c r="H35" i="1"/>
  <c r="H40" i="1"/>
  <c r="H45" i="1"/>
  <c r="H50" i="1"/>
  <c r="H55" i="1"/>
  <c r="H60" i="1"/>
  <c r="H65" i="1"/>
  <c r="H70" i="1"/>
  <c r="H75" i="1"/>
  <c r="H80" i="1"/>
  <c r="H85" i="1"/>
  <c r="H90" i="1"/>
  <c r="H95" i="1"/>
  <c r="H100" i="1"/>
  <c r="H105" i="1"/>
  <c r="H110" i="1"/>
  <c r="H115" i="1"/>
  <c r="H120" i="1"/>
  <c r="H25" i="1"/>
  <c r="H131" i="1"/>
  <c r="H132" i="1"/>
  <c r="C10" i="4"/>
  <c r="E9" i="4"/>
  <c r="B81" i="4"/>
  <c r="C81" i="4" s="1"/>
  <c r="C11" i="4"/>
  <c r="E10" i="4"/>
  <c r="B2" i="15" l="1"/>
  <c r="C9" i="14" s="1"/>
  <c r="C78" i="4"/>
  <c r="D11" i="4"/>
  <c r="D10" i="4"/>
  <c r="A10" i="4" l="1"/>
  <c r="E10" i="1"/>
  <c r="G3" i="1"/>
  <c r="B7" i="15"/>
  <c r="B11" i="2" s="1"/>
  <c r="C3" i="4"/>
  <c r="C16" i="4" l="1"/>
  <c r="G28" i="4"/>
  <c r="E25" i="4"/>
  <c r="F28" i="4"/>
  <c r="E52" i="4"/>
  <c r="F25" i="4"/>
  <c r="B52" i="4"/>
  <c r="G73" i="4"/>
  <c r="G25" i="4"/>
  <c r="B49" i="4"/>
  <c r="C64" i="4"/>
  <c r="C37" i="4"/>
  <c r="C55" i="4"/>
  <c r="F40" i="4"/>
  <c r="F49" i="4"/>
  <c r="G70" i="4"/>
  <c r="G22" i="4"/>
  <c r="F70" i="4"/>
  <c r="F22" i="4"/>
  <c r="E46" i="4"/>
  <c r="E73" i="4"/>
  <c r="B46" i="4"/>
  <c r="G67" i="4"/>
  <c r="G19" i="4"/>
  <c r="B43" i="4"/>
  <c r="C34" i="4"/>
  <c r="C28" i="4"/>
  <c r="C31" i="4"/>
  <c r="F67" i="4"/>
  <c r="C43" i="4"/>
  <c r="G64" i="4"/>
  <c r="G16" i="4"/>
  <c r="F64" i="4"/>
  <c r="F16" i="4"/>
  <c r="E40" i="4"/>
  <c r="E37" i="4"/>
  <c r="B40" i="4"/>
  <c r="G61" i="4"/>
  <c r="F73" i="4"/>
  <c r="B37" i="4"/>
  <c r="C46" i="4"/>
  <c r="C52" i="4"/>
  <c r="E16" i="4"/>
  <c r="F61" i="4"/>
  <c r="G58" i="4"/>
  <c r="F43" i="4"/>
  <c r="F58" i="4"/>
  <c r="F55" i="4"/>
  <c r="E34" i="4"/>
  <c r="E31" i="4"/>
  <c r="B34" i="4"/>
  <c r="G55" i="4"/>
  <c r="E49" i="4"/>
  <c r="B31" i="4"/>
  <c r="C40" i="4"/>
  <c r="C58" i="4"/>
  <c r="B16" i="4"/>
  <c r="E67" i="4"/>
  <c r="C22" i="4"/>
  <c r="G52" i="4"/>
  <c r="F31" i="4"/>
  <c r="F52" i="4"/>
  <c r="E61" i="4"/>
  <c r="E28" i="4"/>
  <c r="E19" i="4"/>
  <c r="B28" i="4"/>
  <c r="G49" i="4"/>
  <c r="B73" i="4"/>
  <c r="B25" i="4"/>
  <c r="C49" i="4"/>
  <c r="C67" i="4"/>
  <c r="G37" i="4"/>
  <c r="G46" i="4"/>
  <c r="F19" i="4"/>
  <c r="F46" i="4"/>
  <c r="E70" i="4"/>
  <c r="E22" i="4"/>
  <c r="B70" i="4"/>
  <c r="B22" i="4"/>
  <c r="G43" i="4"/>
  <c r="B67" i="4"/>
  <c r="B19" i="4"/>
  <c r="C25" i="4"/>
  <c r="C61" i="4"/>
  <c r="G40" i="4"/>
  <c r="E64" i="4"/>
  <c r="B61" i="4"/>
  <c r="G34" i="4"/>
  <c r="E43" i="4"/>
  <c r="F34" i="4"/>
  <c r="E58" i="4"/>
  <c r="F37" i="4"/>
  <c r="B58" i="4"/>
  <c r="E55" i="4"/>
  <c r="G31" i="4"/>
  <c r="B55" i="4"/>
  <c r="C70" i="4"/>
  <c r="C73" i="4"/>
  <c r="C19" i="4"/>
  <c r="B64" i="4"/>
  <c r="D61" i="4"/>
  <c r="D28" i="4"/>
  <c r="D64" i="4"/>
  <c r="D37" i="4"/>
  <c r="D70" i="4"/>
  <c r="D40" i="4"/>
  <c r="D46" i="4"/>
  <c r="D73" i="4"/>
  <c r="D19" i="4"/>
  <c r="D67" i="4"/>
  <c r="D55" i="4"/>
  <c r="D16" i="4"/>
  <c r="D31" i="4"/>
  <c r="D22" i="4"/>
  <c r="D25" i="4"/>
  <c r="D34" i="4"/>
  <c r="D49" i="4"/>
  <c r="D43" i="4"/>
  <c r="D58" i="4"/>
  <c r="D52" i="4"/>
</calcChain>
</file>

<file path=xl/sharedStrings.xml><?xml version="1.0" encoding="utf-8"?>
<sst xmlns="http://schemas.openxmlformats.org/spreadsheetml/2006/main" count="1121" uniqueCount="130">
  <si>
    <t/>
  </si>
  <si>
    <t>Contatos</t>
  </si>
  <si>
    <t>nº</t>
  </si>
  <si>
    <t>Nome dos ginastas</t>
  </si>
  <si>
    <t>Escola</t>
  </si>
  <si>
    <t>CLDE</t>
  </si>
  <si>
    <t>Grupo</t>
  </si>
  <si>
    <t>Sexo</t>
  </si>
  <si>
    <t>Nivel</t>
  </si>
  <si>
    <t>Nome dos Juízes</t>
  </si>
  <si>
    <t>Contactos</t>
  </si>
  <si>
    <t>Porto</t>
  </si>
  <si>
    <t>nº de ordem</t>
  </si>
  <si>
    <t>Género</t>
  </si>
  <si>
    <t>Bilhete de identidade</t>
  </si>
  <si>
    <t>Paulo Rafael</t>
  </si>
  <si>
    <t>mas</t>
  </si>
  <si>
    <t>Joaquim Sousa</t>
  </si>
  <si>
    <t>fem</t>
  </si>
  <si>
    <t>Data de nascimento</t>
  </si>
  <si>
    <t>PCT</t>
  </si>
  <si>
    <t>Mini</t>
  </si>
  <si>
    <t>ANO LETIVO</t>
  </si>
  <si>
    <t>GENERO</t>
  </si>
  <si>
    <t>ACRO</t>
  </si>
  <si>
    <t>Trampolins</t>
  </si>
  <si>
    <t>TRAMPOLINS</t>
  </si>
  <si>
    <t>artística</t>
  </si>
  <si>
    <t>pares-trios</t>
  </si>
  <si>
    <t>níveis</t>
  </si>
  <si>
    <t>Mas</t>
  </si>
  <si>
    <t>par misto</t>
  </si>
  <si>
    <t>PCT fem</t>
  </si>
  <si>
    <t>barra fixa</t>
  </si>
  <si>
    <t>Trave fem</t>
  </si>
  <si>
    <t>selecione</t>
  </si>
  <si>
    <t>Braga</t>
  </si>
  <si>
    <t>Fem</t>
  </si>
  <si>
    <t>par fem</t>
  </si>
  <si>
    <t>PCT mas</t>
  </si>
  <si>
    <t>Paralelas</t>
  </si>
  <si>
    <t>Barra fixa fem</t>
  </si>
  <si>
    <t>Bragança e Côa</t>
  </si>
  <si>
    <t>Misto</t>
  </si>
  <si>
    <t>par mas</t>
  </si>
  <si>
    <t>Tapete</t>
  </si>
  <si>
    <t>PCTM fem</t>
  </si>
  <si>
    <t>Trave</t>
  </si>
  <si>
    <t>Barra fixa mas</t>
  </si>
  <si>
    <t>1.1</t>
  </si>
  <si>
    <t>EDV</t>
  </si>
  <si>
    <t>trio fem</t>
  </si>
  <si>
    <t>PCTN</t>
  </si>
  <si>
    <t>PCTM mas</t>
  </si>
  <si>
    <t>Paralelas mas</t>
  </si>
  <si>
    <t>1.2</t>
  </si>
  <si>
    <t>trio mas</t>
  </si>
  <si>
    <t>PCTT</t>
  </si>
  <si>
    <t>PCTT fem</t>
  </si>
  <si>
    <t>1.3</t>
  </si>
  <si>
    <t>Tamega</t>
  </si>
  <si>
    <t>PCTM</t>
  </si>
  <si>
    <t>PCTT mas</t>
  </si>
  <si>
    <t>2.1</t>
  </si>
  <si>
    <t>Viana do Castelo</t>
  </si>
  <si>
    <t>PCTN fem</t>
  </si>
  <si>
    <t>2.2</t>
  </si>
  <si>
    <t>PCTN mas</t>
  </si>
  <si>
    <t>2.3</t>
  </si>
  <si>
    <t>Mini fem</t>
  </si>
  <si>
    <t>3.1</t>
  </si>
  <si>
    <t>Mini mas</t>
  </si>
  <si>
    <t>3.2</t>
  </si>
  <si>
    <t>Tapete fem</t>
  </si>
  <si>
    <t>3.3</t>
  </si>
  <si>
    <t>4.1</t>
  </si>
  <si>
    <t>Tapete mas</t>
  </si>
  <si>
    <t>4.2</t>
  </si>
  <si>
    <t>4.3</t>
  </si>
  <si>
    <t>4.4</t>
  </si>
  <si>
    <t>5.1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</si>
  <si>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</si>
  <si>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</si>
  <si>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</si>
  <si>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</si>
  <si>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</si>
  <si>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</si>
  <si>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</si>
  <si>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</si>
  <si>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</si>
  <si>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</si>
  <si>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</si>
  <si>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</si>
  <si>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</si>
  <si>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</si>
  <si>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</si>
  <si>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</si>
  <si>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Inscrição dos alunos</t>
  </si>
  <si>
    <t>Instruções de preenchimento</t>
  </si>
  <si>
    <t>Listagem dos Grupos
(só de visualização)</t>
  </si>
  <si>
    <t xml:space="preserve">Na parte da inscrição, colocar o primeiro e último nome de cada aluno </t>
  </si>
  <si>
    <t>Escolher o genero do aluno, através do filtro</t>
  </si>
  <si>
    <t>Prencher o número de Cartão de Cidadão sem as letras</t>
  </si>
  <si>
    <t>Sempre que faltarem dados nas células, estas ficam preenchidas a vermelho</t>
  </si>
  <si>
    <t>DSR/CLDE</t>
  </si>
  <si>
    <t xml:space="preserve">Ficha de inscrição </t>
  </si>
  <si>
    <t>Escolher o nível do grupo, através do filtro</t>
  </si>
  <si>
    <t>Nível</t>
  </si>
  <si>
    <t>Nº</t>
  </si>
  <si>
    <r>
      <t xml:space="preserve">Nome dos ginastas
</t>
    </r>
    <r>
      <rPr>
        <sz val="12"/>
        <color theme="1"/>
        <rFont val="Times New Roman"/>
        <family val="1"/>
      </rPr>
      <t>(primeiro e último nome)</t>
    </r>
  </si>
  <si>
    <r>
      <t xml:space="preserve">Nome dos Juízes
</t>
    </r>
    <r>
      <rPr>
        <sz val="12"/>
        <color theme="1"/>
        <rFont val="Times New Roman"/>
        <family val="1"/>
      </rPr>
      <t>(primeiro e último nome)</t>
    </r>
  </si>
  <si>
    <t>EBS de Cima</t>
  </si>
  <si>
    <t>Nome do Professor</t>
  </si>
  <si>
    <t>Prova:</t>
  </si>
  <si>
    <t>Data</t>
  </si>
  <si>
    <t>No  cabeçalho colocar a prova, a data, os nomes dos professores responsáveis pelos grupos, contactos, escola e DSR/CLDE.</t>
  </si>
  <si>
    <t>Pedro Alberto</t>
  </si>
  <si>
    <r>
      <t xml:space="preserve">Nas listagens dos grupos, podem verificar como ficam constituidos os grupos em prova.
</t>
    </r>
    <r>
      <rPr>
        <b/>
        <sz val="11"/>
        <color rgb="FFFF0000"/>
        <rFont val="Times New Roman"/>
        <family val="1"/>
      </rPr>
      <t>A organização da prova pode copiar os dados existentes nessa folha e colar como valores na folha da ordenação do respetivo programa de pontuação.</t>
    </r>
  </si>
  <si>
    <t>Individual</t>
  </si>
  <si>
    <t>individual</t>
  </si>
  <si>
    <t>Sofia Pereira</t>
  </si>
  <si>
    <t>Joana Carvalho</t>
  </si>
  <si>
    <t>Exemplo individual</t>
  </si>
  <si>
    <t>Exemplo conjuntos</t>
  </si>
  <si>
    <r>
      <t xml:space="preserve">           - utilizar uma linha para cada aluno </t>
    </r>
    <r>
      <rPr>
        <sz val="11"/>
        <color rgb="FFFF0000"/>
        <rFont val="Times New Roman"/>
        <family val="1"/>
      </rPr>
      <t>(uma linha para o exercicio individual, 3 a 5 linhas para o exercício de conjuntos)</t>
    </r>
  </si>
  <si>
    <t xml:space="preserve">           - Consoante o numero de alunos inscritos, o exercício é automáticamebte colocado</t>
  </si>
  <si>
    <t>Exercício</t>
  </si>
  <si>
    <t>grupos</t>
  </si>
  <si>
    <t>Grupos</t>
  </si>
  <si>
    <t>Instruções - Aeróbica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</si>
</sst>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8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sz val="28"/>
      <color rgb="FFFF0000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30"/>
      <color theme="1"/>
      <name val="Times New Roman"/>
      <family val="1"/>
    </font>
    <font>
      <sz val="12"/>
      <color theme="3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0"/>
      <name val="Times New Roman"/>
      <family val="1"/>
    </font>
    <font>
      <sz val="18"/>
      <color theme="1"/>
      <name val="Times New Roman"/>
      <family val="1"/>
    </font>
    <font>
      <sz val="9"/>
      <color theme="0"/>
      <name val="Times New Roman"/>
      <family val="1"/>
    </font>
    <font>
      <b/>
      <sz val="20"/>
      <color theme="0"/>
      <name val="Times New Roman"/>
      <family val="1"/>
    </font>
    <font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b/>
      <sz val="40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24"/>
      <color rgb="FFFF0000"/>
      <name val="Times New Roman"/>
      <family val="1"/>
    </font>
    <font>
      <b/>
      <sz val="40"/>
      <color theme="3" tint="-0.49998474074526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b/>
      <sz val="29"/>
      <color theme="1"/>
      <name val="Times New Roman"/>
      <family val="1"/>
    </font>
    <font>
      <b/>
      <sz val="22"/>
      <color theme="3" tint="-0.499984740745262"/>
      <name val="Times New Roman"/>
      <family val="1"/>
    </font>
    <font>
      <b/>
      <i/>
      <sz val="22"/>
      <color theme="3" tint="-0.49998474074526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7" tint="0.5999938962981048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2" fillId="4" borderId="13" xfId="0" applyNumberFormat="1" applyFont="1" applyFill="1" applyBorder="1" applyAlignment="1" applyProtection="1">
      <alignment vertical="center"/>
      <protection hidden="1"/>
    </xf>
    <xf numFmtId="0" fontId="12" fillId="4" borderId="1" xfId="0" applyNumberFormat="1" applyFont="1" applyFill="1" applyBorder="1" applyAlignment="1" applyProtection="1">
      <alignment vertical="center"/>
      <protection hidden="1"/>
    </xf>
    <xf numFmtId="0" fontId="12" fillId="4" borderId="14" xfId="0" applyNumberFormat="1" applyFont="1" applyFill="1" applyBorder="1" applyAlignment="1" applyProtection="1">
      <alignment vertical="center"/>
      <protection hidden="1"/>
    </xf>
    <xf numFmtId="0" fontId="12" fillId="4" borderId="17" xfId="0" applyNumberFormat="1" applyFont="1" applyFill="1" applyBorder="1" applyAlignment="1" applyProtection="1">
      <alignment horizontal="center" vertical="center"/>
      <protection hidden="1"/>
    </xf>
    <xf numFmtId="0" fontId="12" fillId="4" borderId="18" xfId="0" applyNumberFormat="1" applyFont="1" applyFill="1" applyBorder="1" applyAlignment="1" applyProtection="1">
      <alignment vertical="center"/>
      <protection hidden="1"/>
    </xf>
    <xf numFmtId="0" fontId="8" fillId="3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0" xfId="1" quotePrefix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3" xfId="0" applyNumberFormat="1" applyFont="1" applyFill="1" applyBorder="1" applyAlignment="1" applyProtection="1">
      <alignment vertical="center"/>
      <protection locked="0"/>
    </xf>
    <xf numFmtId="0" fontId="9" fillId="0" borderId="1" xfId="0" applyNumberFormat="1" applyFont="1" applyFill="1" applyBorder="1" applyAlignment="1" applyProtection="1">
      <alignment vertical="center"/>
      <protection locked="0"/>
    </xf>
    <xf numFmtId="0" fontId="9" fillId="0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0" fontId="8" fillId="3" borderId="1" xfId="0" applyNumberFormat="1" applyFont="1" applyFill="1" applyBorder="1" applyAlignment="1" applyProtection="1">
      <alignment horizontal="left" vertical="center"/>
      <protection hidden="1"/>
    </xf>
    <xf numFmtId="0" fontId="18" fillId="0" borderId="0" xfId="0" applyFont="1" applyAlignment="1">
      <alignment horizontal="center" vertical="center"/>
    </xf>
    <xf numFmtId="0" fontId="14" fillId="5" borderId="1" xfId="0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right" vertical="center"/>
      <protection locked="0"/>
    </xf>
    <xf numFmtId="14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right" vertical="center"/>
      <protection locked="0"/>
    </xf>
    <xf numFmtId="14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1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10" borderId="0" xfId="0" applyFont="1" applyFill="1" applyProtection="1">
      <protection hidden="1"/>
    </xf>
    <xf numFmtId="0" fontId="21" fillId="1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0" fillId="10" borderId="0" xfId="0" applyFont="1" applyFill="1" applyAlignment="1" applyProtection="1">
      <alignment wrapText="1"/>
      <protection hidden="1"/>
    </xf>
    <xf numFmtId="0" fontId="20" fillId="10" borderId="0" xfId="1" applyFont="1" applyFill="1" applyAlignment="1" applyProtection="1">
      <alignment horizontal="center" vertical="center" wrapText="1"/>
      <protection hidden="1"/>
    </xf>
    <xf numFmtId="0" fontId="23" fillId="10" borderId="0" xfId="0" applyFont="1" applyFill="1" applyAlignment="1" applyProtection="1">
      <alignment vertical="top"/>
      <protection hidden="1"/>
    </xf>
    <xf numFmtId="0" fontId="24" fillId="0" borderId="0" xfId="0" applyFont="1" applyFill="1" applyAlignment="1" applyProtection="1">
      <alignment vertical="top"/>
      <protection hidden="1"/>
    </xf>
    <xf numFmtId="0" fontId="19" fillId="10" borderId="0" xfId="0" applyFont="1" applyFill="1" applyAlignment="1" applyProtection="1">
      <alignment horizontal="right"/>
      <protection hidden="1"/>
    </xf>
    <xf numFmtId="0" fontId="15" fillId="0" borderId="0" xfId="0" applyFont="1" applyFill="1" applyProtection="1">
      <protection hidden="1"/>
    </xf>
    <xf numFmtId="0" fontId="8" fillId="0" borderId="1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>
      <alignment horizontal="left" vertical="center" wrapText="1"/>
    </xf>
    <xf numFmtId="0" fontId="3" fillId="0" borderId="0" xfId="0" applyFont="1" applyBorder="1" applyAlignment="1" applyProtection="1">
      <alignment wrapText="1"/>
      <protection hidden="1"/>
    </xf>
    <xf numFmtId="22" fontId="0" fillId="0" borderId="0" xfId="0" applyNumberFormat="1"/>
    <xf numFmtId="0" fontId="10" fillId="2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NumberFormat="1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14" fontId="8" fillId="0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7" fillId="12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2" fillId="13" borderId="13" xfId="0" applyNumberFormat="1" applyFont="1" applyFill="1" applyBorder="1" applyAlignment="1" applyProtection="1">
      <alignment vertical="center"/>
      <protection hidden="1"/>
    </xf>
    <xf numFmtId="0" fontId="12" fillId="13" borderId="1" xfId="0" applyNumberFormat="1" applyFont="1" applyFill="1" applyBorder="1" applyAlignment="1" applyProtection="1">
      <alignment vertical="center"/>
      <protection hidden="1"/>
    </xf>
    <xf numFmtId="14" fontId="12" fillId="13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9" xfId="0" applyNumberFormat="1" applyFont="1" applyFill="1" applyBorder="1" applyAlignment="1" applyProtection="1">
      <alignment vertical="center"/>
      <protection locked="0"/>
    </xf>
    <xf numFmtId="14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 applyProtection="1">
      <alignment horizontal="right" vertical="center"/>
      <protection locked="0"/>
    </xf>
    <xf numFmtId="0" fontId="12" fillId="13" borderId="26" xfId="0" applyNumberFormat="1" applyFont="1" applyFill="1" applyBorder="1" applyAlignment="1" applyProtection="1">
      <alignment vertical="center"/>
      <protection hidden="1"/>
    </xf>
    <xf numFmtId="14" fontId="12" fillId="13" borderId="26" xfId="0" applyNumberFormat="1" applyFont="1" applyFill="1" applyBorder="1" applyAlignment="1" applyProtection="1">
      <alignment horizontal="center" vertical="center"/>
      <protection hidden="1"/>
    </xf>
    <xf numFmtId="0" fontId="12" fillId="13" borderId="27" xfId="0" applyNumberFormat="1" applyFont="1" applyFill="1" applyBorder="1" applyAlignment="1" applyProtection="1">
      <alignment vertical="center"/>
      <protection hidden="1"/>
    </xf>
    <xf numFmtId="0" fontId="12" fillId="13" borderId="28" xfId="0" applyNumberFormat="1" applyFont="1" applyFill="1" applyBorder="1" applyAlignment="1" applyProtection="1">
      <alignment vertical="center"/>
      <protection hidden="1"/>
    </xf>
    <xf numFmtId="0" fontId="12" fillId="13" borderId="29" xfId="0" applyNumberFormat="1" applyFont="1" applyFill="1" applyBorder="1" applyAlignment="1" applyProtection="1">
      <alignment vertical="center"/>
      <protection hidden="1"/>
    </xf>
    <xf numFmtId="0" fontId="12" fillId="13" borderId="30" xfId="0" applyNumberFormat="1" applyFont="1" applyFill="1" applyBorder="1" applyAlignment="1" applyProtection="1">
      <alignment vertical="center"/>
      <protection hidden="1"/>
    </xf>
    <xf numFmtId="0" fontId="17" fillId="12" borderId="1" xfId="0" applyFont="1" applyFill="1" applyBorder="1" applyAlignment="1">
      <alignment horizontal="right" vertical="center"/>
    </xf>
    <xf numFmtId="0" fontId="25" fillId="0" borderId="0" xfId="0" applyFont="1" applyBorder="1" applyAlignment="1" applyProtection="1">
      <alignment vertical="center"/>
      <protection hidden="1"/>
    </xf>
    <xf numFmtId="0" fontId="17" fillId="12" borderId="22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left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>
      <alignment horizontal="left" vertical="top"/>
    </xf>
    <xf numFmtId="14" fontId="12" fillId="13" borderId="29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 applyProtection="1">
      <alignment vertical="center"/>
      <protection hidden="1"/>
    </xf>
    <xf numFmtId="0" fontId="12" fillId="13" borderId="8" xfId="0" applyNumberFormat="1" applyFont="1" applyFill="1" applyBorder="1" applyAlignment="1" applyProtection="1">
      <alignment vertical="center"/>
      <protection hidden="1"/>
    </xf>
    <xf numFmtId="14" fontId="12" fillId="13" borderId="8" xfId="0" applyNumberFormat="1" applyFont="1" applyFill="1" applyBorder="1" applyAlignment="1" applyProtection="1">
      <alignment horizontal="center" vertical="center"/>
      <protection hidden="1"/>
    </xf>
    <xf numFmtId="0" fontId="12" fillId="13" borderId="31" xfId="0" applyNumberFormat="1" applyFont="1" applyFill="1" applyBorder="1" applyAlignment="1" applyProtection="1">
      <alignment vertical="center"/>
      <protection hidden="1"/>
    </xf>
    <xf numFmtId="14" fontId="8" fillId="0" borderId="9" xfId="0" applyNumberFormat="1" applyFont="1" applyFill="1" applyBorder="1" applyAlignment="1" applyProtection="1">
      <alignment horizontal="right" vertical="center"/>
      <protection locked="0"/>
    </xf>
    <xf numFmtId="0" fontId="33" fillId="11" borderId="0" xfId="1" applyFont="1" applyFill="1" applyAlignment="1" applyProtection="1">
      <alignment horizontal="center" vertical="center" wrapText="1"/>
      <protection hidden="1"/>
    </xf>
    <xf numFmtId="0" fontId="33" fillId="10" borderId="0" xfId="0" applyFont="1" applyFill="1" applyProtection="1">
      <protection hidden="1"/>
    </xf>
    <xf numFmtId="0" fontId="34" fillId="10" borderId="0" xfId="0" applyFont="1" applyFill="1" applyProtection="1">
      <protection hidden="1"/>
    </xf>
    <xf numFmtId="0" fontId="33" fillId="4" borderId="0" xfId="1" applyFont="1" applyFill="1" applyAlignment="1" applyProtection="1">
      <alignment horizontal="center" vertical="center" wrapText="1"/>
      <protection hidden="1"/>
    </xf>
    <xf numFmtId="0" fontId="33" fillId="15" borderId="0" xfId="1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29" fillId="6" borderId="0" xfId="0" applyFont="1" applyFill="1" applyAlignment="1" applyProtection="1">
      <alignment horizontal="center" vertical="center"/>
      <protection hidden="1"/>
    </xf>
    <xf numFmtId="0" fontId="28" fillId="0" borderId="0" xfId="0" applyFont="1" applyFill="1" applyAlignment="1" applyProtection="1">
      <alignment horizontal="center" vertical="top"/>
      <protection hidden="1"/>
    </xf>
    <xf numFmtId="0" fontId="20" fillId="3" borderId="0" xfId="0" applyFont="1" applyFill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8" fillId="3" borderId="8" xfId="0" applyNumberFormat="1" applyFont="1" applyFill="1" applyBorder="1" applyAlignment="1" applyProtection="1">
      <alignment horizontal="center" vertical="center"/>
      <protection hidden="1"/>
    </xf>
    <xf numFmtId="0" fontId="8" fillId="3" borderId="10" xfId="0" applyNumberFormat="1" applyFont="1" applyFill="1" applyBorder="1" applyAlignment="1" applyProtection="1">
      <alignment horizontal="center" vertical="center"/>
      <protection hidden="1"/>
    </xf>
    <xf numFmtId="0" fontId="8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11" xfId="0" applyNumberFormat="1" applyFont="1" applyFill="1" applyBorder="1" applyAlignment="1" applyProtection="1">
      <alignment horizontal="center" vertical="center"/>
      <protection hidden="1"/>
    </xf>
    <xf numFmtId="0" fontId="1" fillId="3" borderId="5" xfId="0" applyNumberFormat="1" applyFont="1" applyFill="1" applyBorder="1" applyAlignment="1" applyProtection="1">
      <alignment horizontal="center" vertical="center"/>
      <protection hidden="1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0" fontId="8" fillId="3" borderId="10" xfId="0" applyNumberFormat="1" applyFont="1" applyFill="1" applyBorder="1" applyAlignment="1" applyProtection="1">
      <alignment horizontal="left" vertical="center"/>
      <protection hidden="1"/>
    </xf>
    <xf numFmtId="0" fontId="8" fillId="3" borderId="9" xfId="0" applyNumberFormat="1" applyFont="1" applyFill="1" applyBorder="1" applyAlignment="1" applyProtection="1">
      <alignment horizontal="left" vertical="center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9" borderId="2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5" fillId="9" borderId="0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5" fillId="14" borderId="1" xfId="0" applyFont="1" applyFill="1" applyBorder="1" applyAlignment="1" applyProtection="1">
      <alignment horizontal="center" vertical="center"/>
      <protection hidden="1"/>
    </xf>
    <xf numFmtId="0" fontId="5" fillId="14" borderId="8" xfId="0" applyFont="1" applyFill="1" applyBorder="1" applyAlignment="1" applyProtection="1">
      <alignment horizontal="center" vertical="center" wrapText="1"/>
      <protection hidden="1"/>
    </xf>
    <xf numFmtId="0" fontId="5" fillId="14" borderId="9" xfId="0" applyFont="1" applyFill="1" applyBorder="1" applyAlignment="1" applyProtection="1">
      <alignment horizontal="center" vertical="center" wrapText="1"/>
      <protection hidden="1"/>
    </xf>
    <xf numFmtId="0" fontId="5" fillId="14" borderId="1" xfId="0" applyFont="1" applyFill="1" applyBorder="1" applyAlignment="1" applyProtection="1">
      <alignment horizontal="center" vertical="center" wrapText="1"/>
      <protection hidden="1"/>
    </xf>
    <xf numFmtId="0" fontId="5" fillId="14" borderId="2" xfId="0" applyFont="1" applyFill="1" applyBorder="1" applyAlignment="1" applyProtection="1">
      <alignment horizontal="center" vertical="center"/>
      <protection hidden="1"/>
    </xf>
    <xf numFmtId="0" fontId="5" fillId="14" borderId="4" xfId="0" applyFont="1" applyFill="1" applyBorder="1" applyAlignment="1" applyProtection="1">
      <alignment horizontal="center" vertical="center"/>
      <protection hidden="1"/>
    </xf>
    <xf numFmtId="0" fontId="5" fillId="14" borderId="8" xfId="0" applyFont="1" applyFill="1" applyBorder="1" applyAlignment="1" applyProtection="1">
      <alignment horizontal="center" vertical="center"/>
      <protection hidden="1"/>
    </xf>
    <xf numFmtId="0" fontId="5" fillId="14" borderId="9" xfId="0" applyFont="1" applyFill="1" applyBorder="1" applyAlignment="1" applyProtection="1">
      <alignment horizontal="center" vertical="center"/>
      <protection hidden="1"/>
    </xf>
    <xf numFmtId="0" fontId="17" fillId="12" borderId="22" xfId="0" applyFont="1" applyFill="1" applyBorder="1" applyAlignment="1" applyProtection="1">
      <alignment horizontal="center" vertical="center"/>
      <protection hidden="1"/>
    </xf>
    <xf numFmtId="0" fontId="17" fillId="12" borderId="7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31" fillId="13" borderId="36" xfId="0" applyFont="1" applyFill="1" applyBorder="1" applyAlignment="1" applyProtection="1">
      <alignment horizontal="center" vertical="center" textRotation="90" wrapText="1"/>
      <protection hidden="1"/>
    </xf>
    <xf numFmtId="0" fontId="31" fillId="13" borderId="33" xfId="0" applyFont="1" applyFill="1" applyBorder="1" applyAlignment="1" applyProtection="1">
      <alignment horizontal="center" vertical="center" textRotation="90" wrapText="1"/>
      <protection hidden="1"/>
    </xf>
    <xf numFmtId="0" fontId="31" fillId="13" borderId="34" xfId="0" applyFont="1" applyFill="1" applyBorder="1" applyAlignment="1" applyProtection="1">
      <alignment horizontal="center" vertical="center" textRotation="90" wrapText="1"/>
      <protection hidden="1"/>
    </xf>
    <xf numFmtId="0" fontId="12" fillId="13" borderId="13" xfId="0" applyNumberFormat="1" applyFont="1" applyFill="1" applyBorder="1" applyAlignment="1" applyProtection="1">
      <alignment horizontal="left" vertical="center"/>
      <protection hidden="1"/>
    </xf>
    <xf numFmtId="0" fontId="12" fillId="13" borderId="1" xfId="0" applyNumberFormat="1" applyFont="1" applyFill="1" applyBorder="1" applyAlignment="1" applyProtection="1">
      <alignment horizontal="left" vertical="center"/>
      <protection hidden="1"/>
    </xf>
    <xf numFmtId="0" fontId="12" fillId="13" borderId="29" xfId="0" applyNumberFormat="1" applyFont="1" applyFill="1" applyBorder="1" applyAlignment="1" applyProtection="1">
      <alignment horizontal="left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center" vertical="center"/>
    </xf>
    <xf numFmtId="0" fontId="31" fillId="13" borderId="32" xfId="0" applyFont="1" applyFill="1" applyBorder="1" applyAlignment="1" applyProtection="1">
      <alignment horizontal="center" vertical="center" textRotation="90" wrapText="1"/>
      <protection hidden="1"/>
    </xf>
    <xf numFmtId="0" fontId="31" fillId="13" borderId="35" xfId="0" applyFont="1" applyFill="1" applyBorder="1" applyAlignment="1" applyProtection="1">
      <alignment horizontal="center" vertical="center" textRotation="90" wrapText="1"/>
      <protection hidden="1"/>
    </xf>
    <xf numFmtId="0" fontId="12" fillId="13" borderId="26" xfId="0" applyNumberFormat="1" applyFont="1" applyFill="1" applyBorder="1" applyAlignment="1" applyProtection="1">
      <alignment horizontal="left" vertical="center"/>
      <protection hidden="1"/>
    </xf>
    <xf numFmtId="0" fontId="12" fillId="13" borderId="8" xfId="0" applyNumberFormat="1" applyFont="1" applyFill="1" applyBorder="1" applyAlignment="1" applyProtection="1">
      <alignment horizontal="left" vertical="center"/>
      <protection hidden="1"/>
    </xf>
    <xf numFmtId="0" fontId="12" fillId="13" borderId="26" xfId="0" applyNumberFormat="1" applyFont="1" applyFill="1" applyBorder="1" applyAlignment="1" applyProtection="1">
      <alignment horizontal="center" vertical="center"/>
      <protection hidden="1"/>
    </xf>
    <xf numFmtId="0" fontId="12" fillId="13" borderId="1" xfId="0" applyNumberFormat="1" applyFont="1" applyFill="1" applyBorder="1" applyAlignment="1" applyProtection="1">
      <alignment horizontal="center" vertical="center"/>
      <protection hidden="1"/>
    </xf>
    <xf numFmtId="0" fontId="12" fillId="13" borderId="8" xfId="0" applyNumberFormat="1" applyFont="1" applyFill="1" applyBorder="1" applyAlignment="1" applyProtection="1">
      <alignment horizontal="center" vertical="center"/>
      <protection hidden="1"/>
    </xf>
    <xf numFmtId="0" fontId="12" fillId="13" borderId="26" xfId="0" applyFont="1" applyFill="1" applyBorder="1" applyAlignment="1" applyProtection="1">
      <alignment horizontal="center" vertical="center"/>
      <protection hidden="1"/>
    </xf>
    <xf numFmtId="0" fontId="12" fillId="13" borderId="1" xfId="0" applyFont="1" applyFill="1" applyBorder="1" applyAlignment="1" applyProtection="1">
      <alignment horizontal="center" vertical="center"/>
      <protection hidden="1"/>
    </xf>
    <xf numFmtId="0" fontId="12" fillId="1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left" vertical="center"/>
      <protection hidden="1"/>
    </xf>
    <xf numFmtId="0" fontId="8" fillId="0" borderId="19" xfId="0" applyNumberFormat="1" applyFont="1" applyFill="1" applyBorder="1" applyAlignment="1" applyProtection="1">
      <alignment horizontal="left" vertical="center"/>
      <protection hidden="1"/>
    </xf>
    <xf numFmtId="0" fontId="8" fillId="0" borderId="16" xfId="0" applyNumberFormat="1" applyFont="1" applyFill="1" applyBorder="1" applyAlignment="1" applyProtection="1">
      <alignment horizontal="left" vertical="center"/>
      <protection hidden="1"/>
    </xf>
    <xf numFmtId="0" fontId="3" fillId="0" borderId="20" xfId="0" applyFont="1" applyBorder="1" applyAlignment="1" applyProtection="1">
      <alignment horizontal="center" wrapText="1"/>
      <protection hidden="1"/>
    </xf>
    <xf numFmtId="0" fontId="30" fillId="0" borderId="15" xfId="0" applyNumberFormat="1" applyFont="1" applyFill="1" applyBorder="1" applyAlignment="1" applyProtection="1">
      <alignment horizontal="center" vertical="center"/>
      <protection locked="0"/>
    </xf>
    <xf numFmtId="0" fontId="30" fillId="0" borderId="17" xfId="0" applyNumberFormat="1" applyFont="1" applyFill="1" applyBorder="1" applyAlignment="1" applyProtection="1">
      <alignment horizontal="center" vertical="center"/>
      <protection locked="0"/>
    </xf>
    <xf numFmtId="0" fontId="30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12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8" fillId="0" borderId="19" xfId="0" applyNumberFormat="1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2" fillId="13" borderId="13" xfId="0" applyNumberFormat="1" applyFont="1" applyFill="1" applyBorder="1" applyAlignment="1" applyProtection="1">
      <alignment horizontal="center" vertical="center"/>
      <protection hidden="1"/>
    </xf>
    <xf numFmtId="0" fontId="12" fillId="13" borderId="29" xfId="0" applyNumberFormat="1" applyFont="1" applyFill="1" applyBorder="1" applyAlignment="1" applyProtection="1">
      <alignment horizontal="center" vertical="center"/>
      <protection hidden="1"/>
    </xf>
    <xf numFmtId="0" fontId="12" fillId="13" borderId="13" xfId="0" applyFont="1" applyFill="1" applyBorder="1" applyAlignment="1" applyProtection="1">
      <alignment horizontal="center" vertical="center"/>
      <protection hidden="1"/>
    </xf>
    <xf numFmtId="0" fontId="12" fillId="13" borderId="29" xfId="0" applyFont="1" applyFill="1" applyBorder="1" applyAlignment="1" applyProtection="1">
      <alignment horizontal="center" vertical="center"/>
      <protection hidden="1"/>
    </xf>
    <xf numFmtId="0" fontId="8" fillId="0" borderId="16" xfId="0" applyNumberFormat="1" applyFont="1" applyFill="1" applyBorder="1" applyAlignment="1" applyProtection="1">
      <alignment horizontal="center" vertical="center"/>
      <protection hidden="1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6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7" borderId="20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4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&#205;ndice!A1"/><Relationship Id="rId1" Type="http://schemas.openxmlformats.org/officeDocument/2006/relationships/hyperlink" Target="#'Instru&#231;&#245;es Aer&#243;bic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scri&#231;&#227;o - Aer&#243;bica'!A1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539115</xdr:colOff>
      <xdr:row>9</xdr:row>
      <xdr:rowOff>15240</xdr:rowOff>
    </xdr:from>
    <xdr:to>
      <xdr:col>2</xdr:col>
      <xdr:colOff>3526897</xdr:colOff>
      <xdr:row>13</xdr:row>
      <xdr:rowOff>16763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5C36779-FAB7-44D0-8983-5AE597736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" y="3568065"/>
          <a:ext cx="7416907" cy="113499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3</xdr:row>
      <xdr:rowOff>53340</xdr:rowOff>
    </xdr:from>
    <xdr:to>
      <xdr:col>0</xdr:col>
      <xdr:colOff>4295733</xdr:colOff>
      <xdr:row>7</xdr:row>
      <xdr:rowOff>708660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B2E3FFD-C6FB-4070-A5C9-D383267E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028700"/>
          <a:ext cx="4257632" cy="231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95250</xdr:rowOff>
    </xdr:from>
    <xdr:to>
      <xdr:col>7</xdr:col>
      <xdr:colOff>0</xdr:colOff>
      <xdr:row>1</xdr:row>
      <xdr:rowOff>268941</xdr:rowOff>
    </xdr:to>
    <xdr:sp macro="" textlink="">
      <xdr:nvSpPr>
        <xdr:cNvPr id="5" name="Cortar e Arredondar Rectângulo de Canto Simple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5249" y="95250"/>
          <a:ext cx="10561545" cy="599515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Indice</a:t>
          </a:r>
        </a:p>
        <a:p>
          <a:pPr algn="ctr"/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2767854</xdr:colOff>
      <xdr:row>10</xdr:row>
      <xdr:rowOff>33618</xdr:rowOff>
    </xdr:from>
    <xdr:to>
      <xdr:col>2</xdr:col>
      <xdr:colOff>24063</xdr:colOff>
      <xdr:row>10</xdr:row>
      <xdr:rowOff>252296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320304" y="2519643"/>
          <a:ext cx="589959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1</xdr:col>
      <xdr:colOff>2767854</xdr:colOff>
      <xdr:row>9</xdr:row>
      <xdr:rowOff>33618</xdr:rowOff>
    </xdr:from>
    <xdr:to>
      <xdr:col>2</xdr:col>
      <xdr:colOff>24063</xdr:colOff>
      <xdr:row>9</xdr:row>
      <xdr:rowOff>252296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193678" y="2510118"/>
          <a:ext cx="1480826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 editAs="oneCell">
    <xdr:from>
      <xdr:col>1</xdr:col>
      <xdr:colOff>876300</xdr:colOff>
      <xdr:row>2</xdr:row>
      <xdr:rowOff>8670</xdr:rowOff>
    </xdr:from>
    <xdr:to>
      <xdr:col>1</xdr:col>
      <xdr:colOff>4655820</xdr:colOff>
      <xdr:row>11</xdr:row>
      <xdr:rowOff>38100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178AAE7-C11D-4B17-9666-C3076C1A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679230"/>
          <a:ext cx="3779520" cy="205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1837765</xdr:colOff>
      <xdr:row>0</xdr:row>
      <xdr:rowOff>95250</xdr:rowOff>
    </xdr:from>
    <xdr:to>
      <xdr:col>13</xdr:col>
      <xdr:colOff>237</xdr:colOff>
      <xdr:row>1</xdr:row>
      <xdr:rowOff>183776</xdr:rowOff>
    </xdr:to>
    <xdr:sp macro="" textlink="">
      <xdr:nvSpPr>
        <xdr:cNvPr id="8" name="Cortar e Arredondar Rectângulo de Canto Simple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545836" y="95250"/>
          <a:ext cx="5700830" cy="523955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Instruções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>
    <xdr:from>
      <xdr:col>5</xdr:col>
      <xdr:colOff>2752144</xdr:colOff>
      <xdr:row>9</xdr:row>
      <xdr:rowOff>41238</xdr:rowOff>
    </xdr:from>
    <xdr:to>
      <xdr:col>6</xdr:col>
      <xdr:colOff>22859</xdr:colOff>
      <xdr:row>9</xdr:row>
      <xdr:rowOff>266700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512364" y="2334858"/>
          <a:ext cx="692095" cy="225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5</xdr:col>
      <xdr:colOff>40821</xdr:colOff>
      <xdr:row>0</xdr:row>
      <xdr:rowOff>101974</xdr:rowOff>
    </xdr:from>
    <xdr:to>
      <xdr:col>6</xdr:col>
      <xdr:colOff>1792940</xdr:colOff>
      <xdr:row>1</xdr:row>
      <xdr:rowOff>190500</xdr:rowOff>
    </xdr:to>
    <xdr:sp macro="" textlink="">
      <xdr:nvSpPr>
        <xdr:cNvPr id="10" name="Cortar e Arredondar Rectângulo de Canto Simple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415142" y="101974"/>
          <a:ext cx="5085869" cy="523955"/>
        </a:xfrm>
        <a:prstGeom prst="snipRound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Índice</a:t>
          </a:r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2592457</xdr:colOff>
      <xdr:row>8</xdr:row>
      <xdr:rowOff>33618</xdr:rowOff>
    </xdr:from>
    <xdr:to>
      <xdr:col>6</xdr:col>
      <xdr:colOff>24063</xdr:colOff>
      <xdr:row>8</xdr:row>
      <xdr:rowOff>252296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592457" y="2303053"/>
          <a:ext cx="769497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>
    <xdr:from>
      <xdr:col>3</xdr:col>
      <xdr:colOff>40821</xdr:colOff>
      <xdr:row>12</xdr:row>
      <xdr:rowOff>23817</xdr:rowOff>
    </xdr:from>
    <xdr:to>
      <xdr:col>3</xdr:col>
      <xdr:colOff>1345105</xdr:colOff>
      <xdr:row>129</xdr:row>
      <xdr:rowOff>108860</xdr:rowOff>
    </xdr:to>
    <xdr:sp macro="" textlink="">
      <xdr:nvSpPr>
        <xdr:cNvPr id="13" name="Seta de movimento para a direita 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 rot="5400000">
          <a:off x="-7432202" y="10558447"/>
          <a:ext cx="16250329" cy="1304284"/>
        </a:xfrm>
        <a:custGeom>
          <a:avLst/>
          <a:gdLst>
            <a:gd name="connsiteX0" fmla="*/ 0 w 10654395"/>
            <a:gd name="connsiteY0" fmla="*/ 397509 h 1590034"/>
            <a:gd name="connsiteX1" fmla="*/ 49689 w 10654395"/>
            <a:gd name="connsiteY1" fmla="*/ 397509 h 1590034"/>
            <a:gd name="connsiteX2" fmla="*/ 49689 w 10654395"/>
            <a:gd name="connsiteY2" fmla="*/ 1192526 h 1590034"/>
            <a:gd name="connsiteX3" fmla="*/ 0 w 10654395"/>
            <a:gd name="connsiteY3" fmla="*/ 1192526 h 1590034"/>
            <a:gd name="connsiteX4" fmla="*/ 0 w 10654395"/>
            <a:gd name="connsiteY4" fmla="*/ 397509 h 1590034"/>
            <a:gd name="connsiteX5" fmla="*/ 99377 w 10654395"/>
            <a:gd name="connsiteY5" fmla="*/ 397509 h 1590034"/>
            <a:gd name="connsiteX6" fmla="*/ 198754 w 10654395"/>
            <a:gd name="connsiteY6" fmla="*/ 397509 h 1590034"/>
            <a:gd name="connsiteX7" fmla="*/ 198754 w 10654395"/>
            <a:gd name="connsiteY7" fmla="*/ 1192526 h 1590034"/>
            <a:gd name="connsiteX8" fmla="*/ 99377 w 10654395"/>
            <a:gd name="connsiteY8" fmla="*/ 1192526 h 1590034"/>
            <a:gd name="connsiteX9" fmla="*/ 99377 w 10654395"/>
            <a:gd name="connsiteY9" fmla="*/ 397509 h 1590034"/>
            <a:gd name="connsiteX10" fmla="*/ 248443 w 10654395"/>
            <a:gd name="connsiteY10" fmla="*/ 397509 h 1590034"/>
            <a:gd name="connsiteX11" fmla="*/ 9859378 w 10654395"/>
            <a:gd name="connsiteY11" fmla="*/ 397509 h 1590034"/>
            <a:gd name="connsiteX12" fmla="*/ 9859378 w 10654395"/>
            <a:gd name="connsiteY12" fmla="*/ 0 h 1590034"/>
            <a:gd name="connsiteX13" fmla="*/ 10654395 w 10654395"/>
            <a:gd name="connsiteY13" fmla="*/ 795017 h 1590034"/>
            <a:gd name="connsiteX14" fmla="*/ 9859378 w 10654395"/>
            <a:gd name="connsiteY14" fmla="*/ 1590034 h 1590034"/>
            <a:gd name="connsiteX15" fmla="*/ 9859378 w 10654395"/>
            <a:gd name="connsiteY15" fmla="*/ 1192526 h 1590034"/>
            <a:gd name="connsiteX16" fmla="*/ 248443 w 10654395"/>
            <a:gd name="connsiteY16" fmla="*/ 1192526 h 1590034"/>
            <a:gd name="connsiteX17" fmla="*/ 248443 w 10654395"/>
            <a:gd name="connsiteY17" fmla="*/ 397509 h 1590034"/>
            <a:gd name="connsiteX0" fmla="*/ 0 w 10654395"/>
            <a:gd name="connsiteY0" fmla="*/ 234224 h 1426749"/>
            <a:gd name="connsiteX1" fmla="*/ 49689 w 10654395"/>
            <a:gd name="connsiteY1" fmla="*/ 234224 h 1426749"/>
            <a:gd name="connsiteX2" fmla="*/ 49689 w 10654395"/>
            <a:gd name="connsiteY2" fmla="*/ 1029241 h 1426749"/>
            <a:gd name="connsiteX3" fmla="*/ 0 w 10654395"/>
            <a:gd name="connsiteY3" fmla="*/ 1029241 h 1426749"/>
            <a:gd name="connsiteX4" fmla="*/ 0 w 10654395"/>
            <a:gd name="connsiteY4" fmla="*/ 234224 h 1426749"/>
            <a:gd name="connsiteX5" fmla="*/ 99377 w 10654395"/>
            <a:gd name="connsiteY5" fmla="*/ 234224 h 1426749"/>
            <a:gd name="connsiteX6" fmla="*/ 198754 w 10654395"/>
            <a:gd name="connsiteY6" fmla="*/ 234224 h 1426749"/>
            <a:gd name="connsiteX7" fmla="*/ 198754 w 10654395"/>
            <a:gd name="connsiteY7" fmla="*/ 1029241 h 1426749"/>
            <a:gd name="connsiteX8" fmla="*/ 99377 w 10654395"/>
            <a:gd name="connsiteY8" fmla="*/ 1029241 h 1426749"/>
            <a:gd name="connsiteX9" fmla="*/ 99377 w 10654395"/>
            <a:gd name="connsiteY9" fmla="*/ 234224 h 1426749"/>
            <a:gd name="connsiteX10" fmla="*/ 248443 w 10654395"/>
            <a:gd name="connsiteY10" fmla="*/ 234224 h 1426749"/>
            <a:gd name="connsiteX11" fmla="*/ 9859378 w 10654395"/>
            <a:gd name="connsiteY11" fmla="*/ 234224 h 1426749"/>
            <a:gd name="connsiteX12" fmla="*/ 9832167 w 10654395"/>
            <a:gd name="connsiteY12" fmla="*/ 0 h 1426749"/>
            <a:gd name="connsiteX13" fmla="*/ 10654395 w 10654395"/>
            <a:gd name="connsiteY13" fmla="*/ 631732 h 1426749"/>
            <a:gd name="connsiteX14" fmla="*/ 9859378 w 10654395"/>
            <a:gd name="connsiteY14" fmla="*/ 1426749 h 1426749"/>
            <a:gd name="connsiteX15" fmla="*/ 9859378 w 10654395"/>
            <a:gd name="connsiteY15" fmla="*/ 1029241 h 1426749"/>
            <a:gd name="connsiteX16" fmla="*/ 248443 w 10654395"/>
            <a:gd name="connsiteY16" fmla="*/ 1029241 h 1426749"/>
            <a:gd name="connsiteX17" fmla="*/ 248443 w 10654395"/>
            <a:gd name="connsiteY17" fmla="*/ 234224 h 1426749"/>
            <a:gd name="connsiteX0" fmla="*/ 0 w 10654395"/>
            <a:gd name="connsiteY0" fmla="*/ 234224 h 1304284"/>
            <a:gd name="connsiteX1" fmla="*/ 49689 w 10654395"/>
            <a:gd name="connsiteY1" fmla="*/ 234224 h 1304284"/>
            <a:gd name="connsiteX2" fmla="*/ 49689 w 10654395"/>
            <a:gd name="connsiteY2" fmla="*/ 1029241 h 1304284"/>
            <a:gd name="connsiteX3" fmla="*/ 0 w 10654395"/>
            <a:gd name="connsiteY3" fmla="*/ 1029241 h 1304284"/>
            <a:gd name="connsiteX4" fmla="*/ 0 w 10654395"/>
            <a:gd name="connsiteY4" fmla="*/ 234224 h 1304284"/>
            <a:gd name="connsiteX5" fmla="*/ 99377 w 10654395"/>
            <a:gd name="connsiteY5" fmla="*/ 234224 h 1304284"/>
            <a:gd name="connsiteX6" fmla="*/ 198754 w 10654395"/>
            <a:gd name="connsiteY6" fmla="*/ 234224 h 1304284"/>
            <a:gd name="connsiteX7" fmla="*/ 198754 w 10654395"/>
            <a:gd name="connsiteY7" fmla="*/ 1029241 h 1304284"/>
            <a:gd name="connsiteX8" fmla="*/ 99377 w 10654395"/>
            <a:gd name="connsiteY8" fmla="*/ 1029241 h 1304284"/>
            <a:gd name="connsiteX9" fmla="*/ 99377 w 10654395"/>
            <a:gd name="connsiteY9" fmla="*/ 234224 h 1304284"/>
            <a:gd name="connsiteX10" fmla="*/ 248443 w 10654395"/>
            <a:gd name="connsiteY10" fmla="*/ 234224 h 1304284"/>
            <a:gd name="connsiteX11" fmla="*/ 9859378 w 10654395"/>
            <a:gd name="connsiteY11" fmla="*/ 234224 h 1304284"/>
            <a:gd name="connsiteX12" fmla="*/ 9832167 w 10654395"/>
            <a:gd name="connsiteY12" fmla="*/ 0 h 1304284"/>
            <a:gd name="connsiteX13" fmla="*/ 10654395 w 10654395"/>
            <a:gd name="connsiteY13" fmla="*/ 631732 h 1304284"/>
            <a:gd name="connsiteX14" fmla="*/ 9886592 w 10654395"/>
            <a:gd name="connsiteY14" fmla="*/ 1304284 h 1304284"/>
            <a:gd name="connsiteX15" fmla="*/ 9859378 w 10654395"/>
            <a:gd name="connsiteY15" fmla="*/ 1029241 h 1304284"/>
            <a:gd name="connsiteX16" fmla="*/ 248443 w 10654395"/>
            <a:gd name="connsiteY16" fmla="*/ 1029241 h 1304284"/>
            <a:gd name="connsiteX17" fmla="*/ 248443 w 10654395"/>
            <a:gd name="connsiteY17" fmla="*/ 234224 h 13042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10654395" h="1304284">
              <a:moveTo>
                <a:pt x="0" y="234224"/>
              </a:moveTo>
              <a:lnTo>
                <a:pt x="49689" y="234224"/>
              </a:lnTo>
              <a:lnTo>
                <a:pt x="49689" y="1029241"/>
              </a:lnTo>
              <a:lnTo>
                <a:pt x="0" y="1029241"/>
              </a:lnTo>
              <a:lnTo>
                <a:pt x="0" y="234224"/>
              </a:lnTo>
              <a:close/>
              <a:moveTo>
                <a:pt x="99377" y="234224"/>
              </a:moveTo>
              <a:lnTo>
                <a:pt x="198754" y="234224"/>
              </a:lnTo>
              <a:lnTo>
                <a:pt x="198754" y="1029241"/>
              </a:lnTo>
              <a:lnTo>
                <a:pt x="99377" y="1029241"/>
              </a:lnTo>
              <a:lnTo>
                <a:pt x="99377" y="234224"/>
              </a:lnTo>
              <a:close/>
              <a:moveTo>
                <a:pt x="248443" y="234224"/>
              </a:moveTo>
              <a:lnTo>
                <a:pt x="9859378" y="234224"/>
              </a:lnTo>
              <a:lnTo>
                <a:pt x="9832167" y="0"/>
              </a:lnTo>
              <a:lnTo>
                <a:pt x="10654395" y="631732"/>
              </a:lnTo>
              <a:lnTo>
                <a:pt x="9886592" y="1304284"/>
              </a:lnTo>
              <a:lnTo>
                <a:pt x="9859378" y="1029241"/>
              </a:lnTo>
              <a:lnTo>
                <a:pt x="248443" y="1029241"/>
              </a:lnTo>
              <a:lnTo>
                <a:pt x="248443" y="234224"/>
              </a:lnTo>
              <a:close/>
            </a:path>
          </a:pathLst>
        </a:cu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3</xdr:col>
      <xdr:colOff>55580</xdr:colOff>
      <xdr:row>24</xdr:row>
      <xdr:rowOff>187097</xdr:rowOff>
    </xdr:from>
    <xdr:to>
      <xdr:col>3</xdr:col>
      <xdr:colOff>1281073</xdr:colOff>
      <xdr:row>89</xdr:row>
      <xdr:rowOff>227919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5580" y="3534454"/>
          <a:ext cx="1225493" cy="9593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pt-PT" sz="4000" b="1">
              <a:solidFill>
                <a:srgbClr val="FFFF00"/>
              </a:solidFill>
            </a:rPr>
            <a:t>Não esquecer de inscrever os</a:t>
          </a:r>
          <a:r>
            <a:rPr lang="pt-PT" sz="4000" b="1" baseline="0">
              <a:solidFill>
                <a:srgbClr val="FFFF00"/>
              </a:solidFill>
            </a:rPr>
            <a:t>  juizes Alunos</a:t>
          </a:r>
          <a:endParaRPr lang="pt-PT" sz="4000" b="1">
            <a:solidFill>
              <a:srgbClr val="FFFF00"/>
            </a:solidFill>
          </a:endParaRPr>
        </a:p>
      </xdr:txBody>
    </xdr:sp>
    <xdr:clientData/>
  </xdr:twoCellAnchor>
  <xdr:twoCellAnchor>
    <xdr:from>
      <xdr:col>13</xdr:col>
      <xdr:colOff>457200</xdr:colOff>
      <xdr:row>8</xdr:row>
      <xdr:rowOff>261258</xdr:rowOff>
    </xdr:from>
    <xdr:to>
      <xdr:col>22</xdr:col>
      <xdr:colOff>144076</xdr:colOff>
      <xdr:row>36</xdr:row>
      <xdr:rowOff>206828</xdr:rowOff>
    </xdr:to>
    <xdr:sp macro="" textlink="">
      <xdr:nvSpPr>
        <xdr:cNvPr id="15" name="Explosão 1 17">
          <a:extLst>
            <a:ext uri="{FF2B5EF4-FFF2-40B4-BE49-F238E27FC236}">
              <a16:creationId xmlns:a16="http://schemas.microsoft.com/office/drawing/2014/main" id="{E2A003BC-FBEF-4678-A91E-AB9492DF3C08}"/>
            </a:ext>
          </a:extLst>
        </xdr:cNvPr>
        <xdr:cNvSpPr/>
      </xdr:nvSpPr>
      <xdr:spPr>
        <a:xfrm>
          <a:off x="12812486" y="2383972"/>
          <a:ext cx="5271247" cy="5725885"/>
        </a:xfrm>
        <a:prstGeom prst="irregularSeal1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650"/>
            <a:t>ATENÇÃO: Caso pretendam colar dados de outros locais, devem fazer esse procedimento através de colar valores</a:t>
          </a:r>
          <a:r>
            <a:rPr lang="pt-PT" sz="1650" baseline="0"/>
            <a:t> (CRTL+V), de forma a não desformatar a formatação das células.</a:t>
          </a:r>
          <a:endParaRPr lang="pt-PT" sz="1650"/>
        </a:p>
      </xdr:txBody>
    </xdr:sp>
    <xdr:clientData/>
  </xdr:twoCellAnchor>
  <xdr:twoCellAnchor>
    <xdr:from>
      <xdr:col>13</xdr:col>
      <xdr:colOff>348343</xdr:colOff>
      <xdr:row>92</xdr:row>
      <xdr:rowOff>97971</xdr:rowOff>
    </xdr:from>
    <xdr:to>
      <xdr:col>22</xdr:col>
      <xdr:colOff>35219</xdr:colOff>
      <xdr:row>117</xdr:row>
      <xdr:rowOff>43542</xdr:rowOff>
    </xdr:to>
    <xdr:sp macro="" textlink="">
      <xdr:nvSpPr>
        <xdr:cNvPr id="16" name="Explosão 1 17">
          <a:extLst>
            <a:ext uri="{FF2B5EF4-FFF2-40B4-BE49-F238E27FC236}">
              <a16:creationId xmlns:a16="http://schemas.microsoft.com/office/drawing/2014/main" id="{9F59B024-78D8-4681-AD68-4B926EA0631A}"/>
            </a:ext>
          </a:extLst>
        </xdr:cNvPr>
        <xdr:cNvSpPr/>
      </xdr:nvSpPr>
      <xdr:spPr>
        <a:xfrm>
          <a:off x="12703629" y="21412200"/>
          <a:ext cx="5271247" cy="5932713"/>
        </a:xfrm>
        <a:prstGeom prst="irregularSeal1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650"/>
            <a:t>ATENÇÃO: Caso pretendam colar dados de outros locais, devem fazer esse procedimento através de colar valores</a:t>
          </a:r>
          <a:r>
            <a:rPr lang="pt-PT" sz="1650" baseline="0"/>
            <a:t> (CRTL+V), de forma a não desformatar a formatação das células.</a:t>
          </a:r>
          <a:endParaRPr lang="pt-PT" sz="1650"/>
        </a:p>
      </xdr:txBody>
    </xdr:sp>
    <xdr:clientData/>
  </xdr:twoCellAnchor>
  <xdr:twoCellAnchor editAs="oneCell">
    <xdr:from>
      <xdr:col>3</xdr:col>
      <xdr:colOff>1407458</xdr:colOff>
      <xdr:row>2</xdr:row>
      <xdr:rowOff>53788</xdr:rowOff>
    </xdr:from>
    <xdr:to>
      <xdr:col>6</xdr:col>
      <xdr:colOff>5378</xdr:colOff>
      <xdr:row>9</xdr:row>
      <xdr:rowOff>317197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51D1BEF8-D1C7-41AC-9E04-54AA0717D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458" y="717176"/>
          <a:ext cx="3779520" cy="205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6</xdr:row>
      <xdr:rowOff>224798</xdr:rowOff>
    </xdr:from>
    <xdr:to>
      <xdr:col>1</xdr:col>
      <xdr:colOff>7155180</xdr:colOff>
      <xdr:row>7</xdr:row>
      <xdr:rowOff>7620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7656907-FB60-4A09-B859-946A137D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19" y="2023118"/>
          <a:ext cx="6621781" cy="1062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212480</xdr:colOff>
      <xdr:row>0</xdr:row>
      <xdr:rowOff>80596</xdr:rowOff>
    </xdr:from>
    <xdr:to>
      <xdr:col>1</xdr:col>
      <xdr:colOff>8081595</xdr:colOff>
      <xdr:row>1</xdr:row>
      <xdr:rowOff>366346</xdr:rowOff>
    </xdr:to>
    <xdr:sp macro="" textlink="">
      <xdr:nvSpPr>
        <xdr:cNvPr id="2" name="Cortar e Arredondar Rectângulo de Canto Simple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2480" y="80596"/>
          <a:ext cx="8250115" cy="718038"/>
        </a:xfrm>
        <a:prstGeom prst="snipRound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Ficha</a:t>
          </a:r>
          <a:r>
            <a:rPr lang="pt-PT" sz="3600" b="1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de inscrição</a:t>
          </a:r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>
    <xdr:from>
      <xdr:col>1</xdr:col>
      <xdr:colOff>4937652</xdr:colOff>
      <xdr:row>6</xdr:row>
      <xdr:rowOff>1113692</xdr:rowOff>
    </xdr:from>
    <xdr:to>
      <xdr:col>1</xdr:col>
      <xdr:colOff>5457092</xdr:colOff>
      <xdr:row>7</xdr:row>
      <xdr:rowOff>125329</xdr:rowOff>
    </xdr:to>
    <xdr:cxnSp macro="">
      <xdr:nvCxnSpPr>
        <xdr:cNvPr id="7" name="Conexão reta unidirecional 6">
          <a:extLst>
            <a:ext uri="{FF2B5EF4-FFF2-40B4-BE49-F238E27FC236}">
              <a16:creationId xmlns:a16="http://schemas.microsoft.com/office/drawing/2014/main" id="{25ED7056-124A-463C-8DC3-85AD73108D88}"/>
            </a:ext>
          </a:extLst>
        </xdr:cNvPr>
        <xdr:cNvCxnSpPr/>
      </xdr:nvCxnSpPr>
      <xdr:spPr>
        <a:xfrm flipV="1">
          <a:off x="5324514" y="2919046"/>
          <a:ext cx="519440" cy="36565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workbookViewId="0">
      <selection activeCell="B3" sqref="B3:B7"/>
    </sheetView>
  </sheetViews>
  <sheetFormatPr defaultRowHeight="14.4" x14ac:dyDescent="0.3"/>
  <cols>
    <col min="1" max="1" width="15.6640625" bestFit="1" customWidth="1"/>
    <col min="4" max="4" width="2" customWidth="1"/>
    <col min="5" max="5" width="9.33203125" bestFit="1" customWidth="1"/>
    <col min="6" max="6" width="2" customWidth="1"/>
    <col min="7" max="7" width="9.33203125" bestFit="1" customWidth="1"/>
    <col min="8" max="8" width="2" customWidth="1"/>
    <col min="9" max="9" width="12.5546875" bestFit="1" customWidth="1"/>
    <col min="10" max="10" width="2" customWidth="1"/>
    <col min="11" max="11" width="12.5546875" bestFit="1" customWidth="1"/>
    <col min="12" max="12" width="2" customWidth="1"/>
    <col min="13" max="13" width="13.44140625" bestFit="1" customWidth="1"/>
    <col min="14" max="14" width="2" customWidth="1"/>
    <col min="15" max="15" width="13.44140625" bestFit="1" customWidth="1"/>
    <col min="16" max="16" width="2" customWidth="1"/>
    <col min="17" max="17" width="6.44140625" bestFit="1" customWidth="1"/>
    <col min="18" max="19" width="2" customWidth="1"/>
    <col min="20" max="20" width="10.44140625" bestFit="1" customWidth="1"/>
    <col min="21" max="21" width="2" customWidth="1"/>
    <col min="22" max="22" width="6" bestFit="1" customWidth="1"/>
  </cols>
  <sheetData>
    <row r="1" spans="1:24" x14ac:dyDescent="0.3">
      <c r="A1" s="121" t="s">
        <v>22</v>
      </c>
      <c r="B1" s="121"/>
      <c r="C1" t="s">
        <v>23</v>
      </c>
      <c r="D1" t="s">
        <v>0</v>
      </c>
      <c r="E1" t="s">
        <v>24</v>
      </c>
      <c r="F1" t="s">
        <v>0</v>
      </c>
      <c r="G1" t="s">
        <v>24</v>
      </c>
      <c r="H1" t="s">
        <v>0</v>
      </c>
      <c r="I1" t="s">
        <v>25</v>
      </c>
      <c r="J1" t="s">
        <v>0</v>
      </c>
      <c r="K1" t="s">
        <v>26</v>
      </c>
      <c r="L1" t="s">
        <v>0</v>
      </c>
      <c r="M1" t="s">
        <v>27</v>
      </c>
      <c r="N1" t="s">
        <v>0</v>
      </c>
      <c r="O1" t="s">
        <v>27</v>
      </c>
      <c r="P1" t="s">
        <v>0</v>
      </c>
      <c r="Q1" t="s">
        <v>6</v>
      </c>
      <c r="R1" t="s">
        <v>0</v>
      </c>
      <c r="S1" t="s">
        <v>0</v>
      </c>
      <c r="T1" t="s">
        <v>28</v>
      </c>
      <c r="U1" t="s">
        <v>0</v>
      </c>
      <c r="V1" t="s">
        <v>29</v>
      </c>
      <c r="W1" t="s">
        <v>0</v>
      </c>
      <c r="X1" t="s">
        <v>0</v>
      </c>
    </row>
    <row r="2" spans="1:24" x14ac:dyDescent="0.3">
      <c r="A2" s="77">
        <f ca="1">NOW()</f>
        <v>44496.556051273146</v>
      </c>
      <c r="B2">
        <f ca="1">A7+1</f>
        <v>2022</v>
      </c>
      <c r="C2" t="s">
        <v>30</v>
      </c>
      <c r="D2" t="s">
        <v>0</v>
      </c>
      <c r="E2" t="s">
        <v>119</v>
      </c>
      <c r="F2" t="s">
        <v>0</v>
      </c>
      <c r="G2" t="s">
        <v>31</v>
      </c>
      <c r="H2" t="s">
        <v>0</v>
      </c>
      <c r="I2" t="s">
        <v>20</v>
      </c>
      <c r="J2" t="s">
        <v>0</v>
      </c>
      <c r="K2" t="s">
        <v>32</v>
      </c>
      <c r="L2" t="s">
        <v>0</v>
      </c>
      <c r="M2" t="s">
        <v>33</v>
      </c>
      <c r="N2" t="s">
        <v>0</v>
      </c>
      <c r="O2" t="s">
        <v>34</v>
      </c>
      <c r="P2" t="s">
        <v>0</v>
      </c>
      <c r="Q2" t="s">
        <v>18</v>
      </c>
      <c r="R2" t="s">
        <v>0</v>
      </c>
      <c r="S2" t="s">
        <v>0</v>
      </c>
      <c r="T2" t="s">
        <v>35</v>
      </c>
      <c r="U2" t="s">
        <v>0</v>
      </c>
      <c r="V2" t="s">
        <v>35</v>
      </c>
      <c r="W2" t="s">
        <v>0</v>
      </c>
      <c r="X2" t="s">
        <v>36</v>
      </c>
    </row>
    <row r="3" spans="1:24" x14ac:dyDescent="0.3">
      <c r="C3" t="s">
        <v>37</v>
      </c>
      <c r="D3" t="s">
        <v>0</v>
      </c>
      <c r="E3" t="s">
        <v>127</v>
      </c>
      <c r="F3" t="s">
        <v>0</v>
      </c>
      <c r="G3" t="s">
        <v>38</v>
      </c>
      <c r="H3" t="s">
        <v>0</v>
      </c>
      <c r="I3" t="s">
        <v>21</v>
      </c>
      <c r="J3" t="s">
        <v>0</v>
      </c>
      <c r="K3" t="s">
        <v>39</v>
      </c>
      <c r="L3" t="s">
        <v>0</v>
      </c>
      <c r="M3" t="s">
        <v>40</v>
      </c>
      <c r="N3" t="s">
        <v>0</v>
      </c>
      <c r="O3" t="s">
        <v>41</v>
      </c>
      <c r="P3" t="s">
        <v>0</v>
      </c>
      <c r="Q3" t="s">
        <v>16</v>
      </c>
      <c r="R3" t="s">
        <v>0</v>
      </c>
      <c r="S3" t="s">
        <v>0</v>
      </c>
      <c r="T3" t="s">
        <v>0</v>
      </c>
      <c r="U3" t="s">
        <v>0</v>
      </c>
      <c r="V3">
        <v>2</v>
      </c>
      <c r="W3">
        <v>2</v>
      </c>
      <c r="X3" t="s">
        <v>42</v>
      </c>
    </row>
    <row r="4" spans="1:24" x14ac:dyDescent="0.3">
      <c r="A4">
        <f ca="1">YEAR(A2)</f>
        <v>2021</v>
      </c>
      <c r="B4">
        <v>21</v>
      </c>
      <c r="C4" t="s">
        <v>43</v>
      </c>
      <c r="D4" t="s">
        <v>0</v>
      </c>
      <c r="E4" t="s">
        <v>0</v>
      </c>
      <c r="F4" t="s">
        <v>0</v>
      </c>
      <c r="G4" t="s">
        <v>44</v>
      </c>
      <c r="H4" t="s">
        <v>0</v>
      </c>
      <c r="I4" t="s">
        <v>45</v>
      </c>
      <c r="J4" t="s">
        <v>0</v>
      </c>
      <c r="K4" t="s">
        <v>46</v>
      </c>
      <c r="L4" t="s">
        <v>0</v>
      </c>
      <c r="M4" t="s">
        <v>47</v>
      </c>
      <c r="N4" t="s">
        <v>0</v>
      </c>
      <c r="O4" t="s">
        <v>48</v>
      </c>
      <c r="P4" t="s">
        <v>0</v>
      </c>
      <c r="Q4" t="s">
        <v>0</v>
      </c>
      <c r="R4" t="s">
        <v>0</v>
      </c>
      <c r="S4" t="s">
        <v>0</v>
      </c>
      <c r="T4" t="s">
        <v>49</v>
      </c>
      <c r="U4" t="s">
        <v>0</v>
      </c>
      <c r="V4">
        <v>3</v>
      </c>
      <c r="W4">
        <v>3</v>
      </c>
      <c r="X4" t="s">
        <v>50</v>
      </c>
    </row>
    <row r="5" spans="1:24" x14ac:dyDescent="0.3">
      <c r="A5">
        <f ca="1">MONTH(A2)</f>
        <v>10</v>
      </c>
      <c r="B5">
        <v>31</v>
      </c>
      <c r="D5" t="s">
        <v>0</v>
      </c>
      <c r="E5" t="s">
        <v>0</v>
      </c>
      <c r="F5" t="s">
        <v>0</v>
      </c>
      <c r="G5" t="s">
        <v>51</v>
      </c>
      <c r="H5" t="s">
        <v>0</v>
      </c>
      <c r="I5" t="s">
        <v>52</v>
      </c>
      <c r="J5" t="s">
        <v>0</v>
      </c>
      <c r="K5" t="s">
        <v>53</v>
      </c>
      <c r="L5" t="s">
        <v>0</v>
      </c>
      <c r="N5" t="s">
        <v>0</v>
      </c>
      <c r="O5" t="s">
        <v>54</v>
      </c>
      <c r="P5" t="s">
        <v>0</v>
      </c>
      <c r="Q5" t="s">
        <v>0</v>
      </c>
      <c r="R5" t="s">
        <v>0</v>
      </c>
      <c r="S5" t="s">
        <v>0</v>
      </c>
      <c r="T5" t="s">
        <v>55</v>
      </c>
      <c r="U5" t="s">
        <v>0</v>
      </c>
      <c r="V5" t="s">
        <v>0</v>
      </c>
      <c r="W5" t="s">
        <v>0</v>
      </c>
      <c r="X5" t="s">
        <v>11</v>
      </c>
    </row>
    <row r="6" spans="1:24" x14ac:dyDescent="0.3">
      <c r="B6">
        <v>12</v>
      </c>
      <c r="D6" t="s">
        <v>0</v>
      </c>
      <c r="E6" t="s">
        <v>0</v>
      </c>
      <c r="F6" t="s">
        <v>0</v>
      </c>
      <c r="G6" t="s">
        <v>56</v>
      </c>
      <c r="H6" t="s">
        <v>0</v>
      </c>
      <c r="I6" t="s">
        <v>57</v>
      </c>
      <c r="J6" t="s">
        <v>0</v>
      </c>
      <c r="K6" t="s">
        <v>58</v>
      </c>
      <c r="L6" t="s">
        <v>0</v>
      </c>
      <c r="M6" t="s">
        <v>0</v>
      </c>
      <c r="N6" t="s">
        <v>0</v>
      </c>
      <c r="O6" t="s">
        <v>0</v>
      </c>
      <c r="P6" t="s">
        <v>0</v>
      </c>
      <c r="Q6" t="s">
        <v>0</v>
      </c>
      <c r="R6" t="s">
        <v>0</v>
      </c>
      <c r="S6" t="s">
        <v>0</v>
      </c>
      <c r="T6" t="s">
        <v>59</v>
      </c>
      <c r="U6" t="s">
        <v>0</v>
      </c>
      <c r="V6" t="s">
        <v>0</v>
      </c>
      <c r="W6" t="s">
        <v>0</v>
      </c>
      <c r="X6" t="s">
        <v>60</v>
      </c>
    </row>
    <row r="7" spans="1:24" x14ac:dyDescent="0.3">
      <c r="A7">
        <f ca="1">IF(A5&gt;8,A4,A4-1)</f>
        <v>2021</v>
      </c>
      <c r="B7">
        <f ca="1">B2-B4</f>
        <v>2001</v>
      </c>
      <c r="D7" t="s">
        <v>0</v>
      </c>
      <c r="E7" t="s">
        <v>0</v>
      </c>
      <c r="F7" t="s">
        <v>0</v>
      </c>
      <c r="G7" t="s">
        <v>0</v>
      </c>
      <c r="H7" t="s">
        <v>0</v>
      </c>
      <c r="I7" t="s">
        <v>61</v>
      </c>
      <c r="J7" t="s">
        <v>0</v>
      </c>
      <c r="K7" t="s">
        <v>62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63</v>
      </c>
      <c r="U7" t="s">
        <v>0</v>
      </c>
      <c r="V7" t="s">
        <v>0</v>
      </c>
      <c r="W7" t="s">
        <v>0</v>
      </c>
      <c r="X7" t="s">
        <v>64</v>
      </c>
    </row>
    <row r="8" spans="1:24" x14ac:dyDescent="0.3">
      <c r="D8" t="s">
        <v>0</v>
      </c>
      <c r="E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65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66</v>
      </c>
      <c r="U8" t="s">
        <v>0</v>
      </c>
      <c r="V8" t="s">
        <v>0</v>
      </c>
      <c r="W8" t="s">
        <v>0</v>
      </c>
      <c r="X8" t="s">
        <v>0</v>
      </c>
    </row>
    <row r="9" spans="1:24" x14ac:dyDescent="0.3"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67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68</v>
      </c>
      <c r="U9" t="s">
        <v>0</v>
      </c>
      <c r="V9" t="s">
        <v>0</v>
      </c>
      <c r="W9" t="s">
        <v>0</v>
      </c>
      <c r="X9" t="s">
        <v>0</v>
      </c>
    </row>
    <row r="10" spans="1:24" x14ac:dyDescent="0.3"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69</v>
      </c>
      <c r="L10" t="s">
        <v>0</v>
      </c>
      <c r="M10" t="s">
        <v>0</v>
      </c>
      <c r="N10" t="s">
        <v>0</v>
      </c>
      <c r="O10" t="s">
        <v>0</v>
      </c>
      <c r="P10" t="s">
        <v>0</v>
      </c>
      <c r="Q10" t="s">
        <v>0</v>
      </c>
      <c r="R10" t="s">
        <v>0</v>
      </c>
      <c r="S10" t="s">
        <v>0</v>
      </c>
      <c r="T10" t="s">
        <v>70</v>
      </c>
      <c r="U10" t="s">
        <v>0</v>
      </c>
      <c r="V10" t="s">
        <v>0</v>
      </c>
      <c r="W10" t="s">
        <v>0</v>
      </c>
      <c r="X10" t="s">
        <v>0</v>
      </c>
    </row>
    <row r="11" spans="1:24" x14ac:dyDescent="0.3"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  <c r="J11" t="s">
        <v>0</v>
      </c>
      <c r="K11" t="s">
        <v>71</v>
      </c>
      <c r="L11" t="s">
        <v>0</v>
      </c>
      <c r="M11" t="s">
        <v>0</v>
      </c>
      <c r="N11" t="s">
        <v>0</v>
      </c>
      <c r="O11" t="s">
        <v>0</v>
      </c>
      <c r="P11" t="s">
        <v>0</v>
      </c>
      <c r="Q11" t="s">
        <v>0</v>
      </c>
      <c r="R11" t="s">
        <v>0</v>
      </c>
      <c r="S11" t="s">
        <v>0</v>
      </c>
      <c r="T11" t="s">
        <v>72</v>
      </c>
      <c r="U11" t="s">
        <v>0</v>
      </c>
      <c r="V11" t="s">
        <v>0</v>
      </c>
      <c r="W11" t="s">
        <v>0</v>
      </c>
      <c r="X11" t="s">
        <v>0</v>
      </c>
    </row>
    <row r="12" spans="1:24" x14ac:dyDescent="0.3">
      <c r="D1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73</v>
      </c>
      <c r="L12" t="s">
        <v>0</v>
      </c>
      <c r="M12" t="s">
        <v>0</v>
      </c>
      <c r="N12" t="s">
        <v>0</v>
      </c>
      <c r="O12" t="s">
        <v>0</v>
      </c>
      <c r="P12" t="s">
        <v>0</v>
      </c>
      <c r="Q12" t="s">
        <v>0</v>
      </c>
      <c r="R12" t="s">
        <v>0</v>
      </c>
      <c r="S12" t="s">
        <v>0</v>
      </c>
      <c r="T12" t="s">
        <v>74</v>
      </c>
      <c r="U12" t="s">
        <v>0</v>
      </c>
      <c r="V12" t="s">
        <v>0</v>
      </c>
      <c r="W12" t="s">
        <v>0</v>
      </c>
      <c r="X12" t="s">
        <v>0</v>
      </c>
    </row>
    <row r="13" spans="1:24" x14ac:dyDescent="0.3"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73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  <c r="Q13" t="s">
        <v>0</v>
      </c>
      <c r="R13" t="s">
        <v>0</v>
      </c>
      <c r="S13" t="s">
        <v>0</v>
      </c>
      <c r="T13" t="s">
        <v>75</v>
      </c>
      <c r="U13" t="s">
        <v>0</v>
      </c>
      <c r="V13" t="s">
        <v>0</v>
      </c>
      <c r="W13" t="s">
        <v>0</v>
      </c>
      <c r="X13" t="s">
        <v>0</v>
      </c>
    </row>
    <row r="14" spans="1:24" x14ac:dyDescent="0.3">
      <c r="D14" t="s">
        <v>0</v>
      </c>
      <c r="E14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76</v>
      </c>
      <c r="L14" t="s">
        <v>0</v>
      </c>
      <c r="M14" t="s">
        <v>0</v>
      </c>
      <c r="N14" t="s">
        <v>0</v>
      </c>
      <c r="O14" t="s">
        <v>0</v>
      </c>
      <c r="P14" t="s">
        <v>0</v>
      </c>
      <c r="Q14" t="s">
        <v>0</v>
      </c>
      <c r="R14" t="s">
        <v>0</v>
      </c>
      <c r="S14" t="s">
        <v>0</v>
      </c>
      <c r="T14" t="s">
        <v>77</v>
      </c>
      <c r="U14" t="s">
        <v>0</v>
      </c>
      <c r="V14" t="s">
        <v>0</v>
      </c>
      <c r="W14" t="s">
        <v>0</v>
      </c>
      <c r="X14" t="s">
        <v>0</v>
      </c>
    </row>
    <row r="15" spans="1:24" x14ac:dyDescent="0.3">
      <c r="D15" t="s">
        <v>0</v>
      </c>
      <c r="E15" t="s">
        <v>0</v>
      </c>
      <c r="F15" t="s">
        <v>0</v>
      </c>
      <c r="G15" t="s">
        <v>0</v>
      </c>
      <c r="H15" t="s">
        <v>0</v>
      </c>
      <c r="I15" t="s">
        <v>0</v>
      </c>
      <c r="J15" t="s">
        <v>0</v>
      </c>
      <c r="K15" t="s">
        <v>0</v>
      </c>
      <c r="L15" t="s">
        <v>0</v>
      </c>
      <c r="M15" t="s">
        <v>0</v>
      </c>
      <c r="N15" t="s">
        <v>0</v>
      </c>
      <c r="O15" t="s">
        <v>0</v>
      </c>
      <c r="P15" t="s">
        <v>0</v>
      </c>
      <c r="Q15" t="s">
        <v>0</v>
      </c>
      <c r="R15" t="s">
        <v>0</v>
      </c>
      <c r="S15" t="s">
        <v>0</v>
      </c>
      <c r="T15" t="s">
        <v>78</v>
      </c>
      <c r="U15" t="s">
        <v>0</v>
      </c>
      <c r="V15" t="s">
        <v>0</v>
      </c>
      <c r="W15" t="s">
        <v>0</v>
      </c>
      <c r="X15" t="s">
        <v>0</v>
      </c>
    </row>
    <row r="16" spans="1:24" x14ac:dyDescent="0.3"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  <c r="Q16" t="s">
        <v>0</v>
      </c>
      <c r="R16" t="s">
        <v>0</v>
      </c>
      <c r="S16" t="s">
        <v>0</v>
      </c>
      <c r="T16" t="s">
        <v>79</v>
      </c>
      <c r="U16" t="s">
        <v>0</v>
      </c>
      <c r="V16" t="s">
        <v>0</v>
      </c>
      <c r="W16" t="s">
        <v>0</v>
      </c>
      <c r="X16" t="s">
        <v>0</v>
      </c>
    </row>
    <row r="17" spans="4:24" x14ac:dyDescent="0.3">
      <c r="D17" t="s">
        <v>0</v>
      </c>
      <c r="E17" t="s">
        <v>0</v>
      </c>
      <c r="F17" t="s">
        <v>0</v>
      </c>
      <c r="G17" t="s">
        <v>0</v>
      </c>
      <c r="H17" t="s">
        <v>0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  <c r="N17" t="s">
        <v>0</v>
      </c>
      <c r="O17" t="s">
        <v>0</v>
      </c>
      <c r="P17" t="s">
        <v>0</v>
      </c>
      <c r="Q17" t="s">
        <v>0</v>
      </c>
      <c r="R17" t="s">
        <v>0</v>
      </c>
      <c r="S17" t="s">
        <v>0</v>
      </c>
      <c r="T17" t="s">
        <v>80</v>
      </c>
      <c r="U17" t="s">
        <v>0</v>
      </c>
      <c r="V17" t="s">
        <v>0</v>
      </c>
      <c r="W17" t="s">
        <v>0</v>
      </c>
      <c r="X17" t="s">
        <v>0</v>
      </c>
    </row>
    <row r="18" spans="4:24" x14ac:dyDescent="0.3">
      <c r="D18" t="s">
        <v>0</v>
      </c>
      <c r="E18" t="s">
        <v>0</v>
      </c>
      <c r="F18" t="s">
        <v>0</v>
      </c>
      <c r="G18" t="s">
        <v>0</v>
      </c>
      <c r="H18" t="s">
        <v>0</v>
      </c>
      <c r="I18" t="s">
        <v>0</v>
      </c>
      <c r="J18" t="s">
        <v>0</v>
      </c>
      <c r="K18" t="s">
        <v>0</v>
      </c>
      <c r="L18" t="s">
        <v>0</v>
      </c>
      <c r="M18" t="s">
        <v>0</v>
      </c>
      <c r="N18" t="s">
        <v>0</v>
      </c>
      <c r="O18" t="s">
        <v>0</v>
      </c>
      <c r="P18" t="s">
        <v>0</v>
      </c>
      <c r="Q18" t="s">
        <v>0</v>
      </c>
      <c r="R18" t="s">
        <v>0</v>
      </c>
      <c r="S18" t="s">
        <v>0</v>
      </c>
      <c r="T18" t="s">
        <v>81</v>
      </c>
      <c r="U18" t="s">
        <v>0</v>
      </c>
      <c r="V18" t="s">
        <v>0</v>
      </c>
      <c r="W18" t="s">
        <v>0</v>
      </c>
      <c r="X18" t="s">
        <v>0</v>
      </c>
    </row>
    <row r="19" spans="4:24" x14ac:dyDescent="0.3"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  <c r="Q19" t="s">
        <v>0</v>
      </c>
      <c r="R19" t="s">
        <v>0</v>
      </c>
      <c r="S19" t="s">
        <v>0</v>
      </c>
      <c r="T19" t="s">
        <v>82</v>
      </c>
      <c r="U19" t="s">
        <v>0</v>
      </c>
      <c r="V19" t="s">
        <v>0</v>
      </c>
      <c r="W19" t="s">
        <v>0</v>
      </c>
      <c r="X19" t="s">
        <v>0</v>
      </c>
    </row>
    <row r="20" spans="4:24" x14ac:dyDescent="0.3"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  <c r="Q20" t="s">
        <v>0</v>
      </c>
      <c r="R20" t="s">
        <v>0</v>
      </c>
      <c r="S20" t="s">
        <v>0</v>
      </c>
      <c r="T20" t="s">
        <v>83</v>
      </c>
      <c r="U20" t="s">
        <v>0</v>
      </c>
      <c r="V20" t="s">
        <v>0</v>
      </c>
      <c r="W20" t="s">
        <v>0</v>
      </c>
      <c r="X20" t="s">
        <v>0</v>
      </c>
    </row>
    <row r="21" spans="4:24" x14ac:dyDescent="0.3"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  <c r="Q21" t="s">
        <v>0</v>
      </c>
      <c r="R21" t="s">
        <v>0</v>
      </c>
      <c r="S21" t="s">
        <v>0</v>
      </c>
      <c r="T21" t="s">
        <v>84</v>
      </c>
      <c r="U21" t="s">
        <v>0</v>
      </c>
      <c r="V21" t="s">
        <v>0</v>
      </c>
      <c r="W21" t="s">
        <v>0</v>
      </c>
      <c r="X21" t="s">
        <v>0</v>
      </c>
    </row>
    <row r="22" spans="4:24" x14ac:dyDescent="0.3">
      <c r="D22" t="s">
        <v>0</v>
      </c>
      <c r="E22" t="s">
        <v>0</v>
      </c>
      <c r="F22" t="s">
        <v>0</v>
      </c>
      <c r="G22" t="s">
        <v>0</v>
      </c>
      <c r="H22" t="s">
        <v>0</v>
      </c>
      <c r="I22" t="s">
        <v>0</v>
      </c>
      <c r="J22" t="s">
        <v>0</v>
      </c>
      <c r="K22" t="s">
        <v>0</v>
      </c>
      <c r="L22" t="s">
        <v>0</v>
      </c>
      <c r="M22" t="s">
        <v>0</v>
      </c>
      <c r="N22" t="s">
        <v>0</v>
      </c>
      <c r="O22" t="s">
        <v>0</v>
      </c>
      <c r="P22" t="s">
        <v>0</v>
      </c>
      <c r="Q22" t="s">
        <v>0</v>
      </c>
      <c r="R22" t="s">
        <v>0</v>
      </c>
      <c r="S22" t="s">
        <v>0</v>
      </c>
      <c r="T22" t="s">
        <v>85</v>
      </c>
      <c r="U22" t="s">
        <v>0</v>
      </c>
      <c r="V22" t="s">
        <v>0</v>
      </c>
      <c r="W22" t="s">
        <v>0</v>
      </c>
      <c r="X22" t="s">
        <v>0</v>
      </c>
    </row>
    <row r="23" spans="4:24" x14ac:dyDescent="0.3"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  <c r="Q23" t="s">
        <v>0</v>
      </c>
      <c r="R23" t="s">
        <v>0</v>
      </c>
      <c r="S23" t="s">
        <v>0</v>
      </c>
      <c r="T23" t="s">
        <v>86</v>
      </c>
      <c r="U23" t="s">
        <v>0</v>
      </c>
      <c r="V23" t="s">
        <v>0</v>
      </c>
      <c r="W23" t="s">
        <v>0</v>
      </c>
      <c r="X23" t="s">
        <v>0</v>
      </c>
    </row>
    <row r="24" spans="4:24" x14ac:dyDescent="0.3"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  <c r="Q24" t="s">
        <v>0</v>
      </c>
      <c r="R24" t="s">
        <v>0</v>
      </c>
      <c r="S24" t="s">
        <v>0</v>
      </c>
      <c r="T24" t="s">
        <v>87</v>
      </c>
      <c r="U24" t="s">
        <v>0</v>
      </c>
      <c r="V24" t="s">
        <v>0</v>
      </c>
      <c r="W24" t="s">
        <v>0</v>
      </c>
      <c r="X24" t="s">
        <v>0</v>
      </c>
    </row>
    <row r="25" spans="4:24" x14ac:dyDescent="0.3">
      <c r="D25" t="s">
        <v>0</v>
      </c>
      <c r="E25" t="s">
        <v>0</v>
      </c>
      <c r="F25" t="s">
        <v>0</v>
      </c>
      <c r="G25" t="s">
        <v>0</v>
      </c>
      <c r="H25" t="s">
        <v>0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  <c r="N25" t="s">
        <v>0</v>
      </c>
      <c r="O25" t="s">
        <v>0</v>
      </c>
      <c r="P25" t="s">
        <v>0</v>
      </c>
      <c r="Q25" t="s">
        <v>0</v>
      </c>
      <c r="R25" t="s">
        <v>0</v>
      </c>
      <c r="S25" t="s">
        <v>0</v>
      </c>
      <c r="T25" t="s">
        <v>88</v>
      </c>
      <c r="U25" t="s">
        <v>0</v>
      </c>
      <c r="V25" t="s">
        <v>0</v>
      </c>
      <c r="W25" t="s">
        <v>0</v>
      </c>
      <c r="X25" t="s">
        <v>0</v>
      </c>
    </row>
    <row r="26" spans="4:24" x14ac:dyDescent="0.3"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  <c r="P26" t="s">
        <v>0</v>
      </c>
      <c r="Q26" t="s">
        <v>0</v>
      </c>
      <c r="R26" t="s">
        <v>0</v>
      </c>
      <c r="S26" t="s">
        <v>0</v>
      </c>
      <c r="T26" t="s">
        <v>89</v>
      </c>
      <c r="U26" t="s">
        <v>0</v>
      </c>
      <c r="V26" t="s">
        <v>0</v>
      </c>
      <c r="W26" t="s">
        <v>0</v>
      </c>
      <c r="X26" t="s">
        <v>0</v>
      </c>
    </row>
    <row r="27" spans="4:24" x14ac:dyDescent="0.3"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  <c r="P27" t="s">
        <v>0</v>
      </c>
      <c r="Q27" t="s">
        <v>0</v>
      </c>
      <c r="R27" t="s">
        <v>0</v>
      </c>
      <c r="S27" t="s">
        <v>0</v>
      </c>
      <c r="T27" t="s">
        <v>90</v>
      </c>
      <c r="U27" t="s">
        <v>0</v>
      </c>
      <c r="V27" t="s">
        <v>0</v>
      </c>
      <c r="W27" t="s">
        <v>0</v>
      </c>
      <c r="X27" t="s">
        <v>0</v>
      </c>
    </row>
    <row r="28" spans="4:24" x14ac:dyDescent="0.3">
      <c r="D28" t="s">
        <v>0</v>
      </c>
      <c r="E28" t="s">
        <v>0</v>
      </c>
      <c r="F28" t="s">
        <v>0</v>
      </c>
      <c r="G28" t="s">
        <v>0</v>
      </c>
      <c r="H28" t="s">
        <v>0</v>
      </c>
      <c r="I28" t="s">
        <v>0</v>
      </c>
      <c r="J28" t="s">
        <v>0</v>
      </c>
      <c r="K28" t="s">
        <v>0</v>
      </c>
      <c r="L28" t="s">
        <v>0</v>
      </c>
      <c r="M28" t="s">
        <v>0</v>
      </c>
      <c r="N28" t="s">
        <v>0</v>
      </c>
      <c r="O28" t="s">
        <v>0</v>
      </c>
      <c r="P28" t="s">
        <v>0</v>
      </c>
      <c r="Q28" t="s">
        <v>0</v>
      </c>
      <c r="R28" t="s">
        <v>0</v>
      </c>
      <c r="S28" t="s">
        <v>0</v>
      </c>
      <c r="T28" t="s">
        <v>91</v>
      </c>
      <c r="U28" t="s">
        <v>0</v>
      </c>
      <c r="V28" t="s">
        <v>0</v>
      </c>
      <c r="W28" t="s">
        <v>0</v>
      </c>
      <c r="X28" t="s">
        <v>0</v>
      </c>
    </row>
    <row r="29" spans="4:24" x14ac:dyDescent="0.3">
      <c r="D29" t="s">
        <v>0</v>
      </c>
      <c r="E29" t="s">
        <v>0</v>
      </c>
      <c r="F29" t="s">
        <v>0</v>
      </c>
      <c r="G29" t="s">
        <v>0</v>
      </c>
      <c r="H29" t="s">
        <v>0</v>
      </c>
      <c r="I29" t="s">
        <v>0</v>
      </c>
      <c r="J29" t="s">
        <v>0</v>
      </c>
      <c r="K29" t="s">
        <v>0</v>
      </c>
      <c r="L29" t="s">
        <v>0</v>
      </c>
      <c r="M29" t="s">
        <v>0</v>
      </c>
      <c r="N29" t="s">
        <v>0</v>
      </c>
      <c r="O29" t="s">
        <v>0</v>
      </c>
      <c r="P29" t="s">
        <v>0</v>
      </c>
      <c r="Q29" t="s">
        <v>0</v>
      </c>
      <c r="R29" t="s">
        <v>0</v>
      </c>
      <c r="S29" t="s">
        <v>0</v>
      </c>
      <c r="T29" t="s">
        <v>92</v>
      </c>
      <c r="U29" t="s">
        <v>0</v>
      </c>
      <c r="V29" t="s">
        <v>0</v>
      </c>
      <c r="W29" t="s">
        <v>0</v>
      </c>
      <c r="X29" t="s">
        <v>0</v>
      </c>
    </row>
    <row r="30" spans="4:24" x14ac:dyDescent="0.3">
      <c r="D30" t="s">
        <v>0</v>
      </c>
      <c r="E30" t="s">
        <v>0</v>
      </c>
      <c r="F30" t="s">
        <v>0</v>
      </c>
      <c r="G30" t="s">
        <v>0</v>
      </c>
      <c r="H30" t="s">
        <v>0</v>
      </c>
      <c r="I30" t="s">
        <v>0</v>
      </c>
      <c r="J30" t="s">
        <v>0</v>
      </c>
      <c r="K30" t="s">
        <v>0</v>
      </c>
      <c r="L30" t="s">
        <v>0</v>
      </c>
      <c r="M30" t="s">
        <v>0</v>
      </c>
      <c r="N30" t="s">
        <v>0</v>
      </c>
      <c r="O30" t="s">
        <v>0</v>
      </c>
      <c r="P30" t="s">
        <v>0</v>
      </c>
      <c r="Q30" t="s">
        <v>0</v>
      </c>
      <c r="R30" t="s">
        <v>0</v>
      </c>
      <c r="S30" t="s">
        <v>0</v>
      </c>
      <c r="T30" t="s">
        <v>93</v>
      </c>
      <c r="U30" t="s">
        <v>0</v>
      </c>
      <c r="V30" t="s">
        <v>0</v>
      </c>
      <c r="W30" t="s">
        <v>0</v>
      </c>
      <c r="X30" t="s">
        <v>0</v>
      </c>
    </row>
    <row r="31" spans="4:24" x14ac:dyDescent="0.3"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  <c r="Q31" t="s">
        <v>0</v>
      </c>
      <c r="R31" t="s">
        <v>0</v>
      </c>
      <c r="S31" t="s">
        <v>0</v>
      </c>
      <c r="T31" t="s">
        <v>94</v>
      </c>
      <c r="U31" t="s">
        <v>0</v>
      </c>
      <c r="V31" t="s">
        <v>0</v>
      </c>
      <c r="W31" t="s">
        <v>0</v>
      </c>
      <c r="X31" t="s">
        <v>0</v>
      </c>
    </row>
    <row r="32" spans="4:24" x14ac:dyDescent="0.3">
      <c r="D32" t="s">
        <v>0</v>
      </c>
      <c r="E32" t="s">
        <v>0</v>
      </c>
      <c r="F32" t="s">
        <v>0</v>
      </c>
      <c r="G32" t="s">
        <v>0</v>
      </c>
      <c r="H32" t="s">
        <v>0</v>
      </c>
      <c r="I32" t="s">
        <v>0</v>
      </c>
      <c r="J32" t="s">
        <v>0</v>
      </c>
      <c r="K32" t="s">
        <v>0</v>
      </c>
      <c r="L32" t="s">
        <v>0</v>
      </c>
      <c r="M32" t="s">
        <v>0</v>
      </c>
      <c r="N32" t="s">
        <v>0</v>
      </c>
      <c r="O32" t="s">
        <v>0</v>
      </c>
      <c r="P32" t="s">
        <v>0</v>
      </c>
      <c r="Q32" t="s">
        <v>0</v>
      </c>
      <c r="R32" t="s">
        <v>0</v>
      </c>
      <c r="S32" t="s">
        <v>0</v>
      </c>
      <c r="T32" t="s">
        <v>95</v>
      </c>
      <c r="U32" t="s">
        <v>0</v>
      </c>
      <c r="V32" t="s">
        <v>0</v>
      </c>
      <c r="W32" t="s">
        <v>0</v>
      </c>
      <c r="X32" t="s">
        <v>0</v>
      </c>
    </row>
    <row r="33" spans="4:24" x14ac:dyDescent="0.3">
      <c r="D33" t="s">
        <v>0</v>
      </c>
      <c r="E33" t="s">
        <v>0</v>
      </c>
      <c r="F33" t="s">
        <v>0</v>
      </c>
      <c r="G33" t="s">
        <v>0</v>
      </c>
      <c r="H33" t="s">
        <v>0</v>
      </c>
      <c r="I33" t="s">
        <v>0</v>
      </c>
      <c r="J33" t="s">
        <v>0</v>
      </c>
      <c r="K33" t="s">
        <v>0</v>
      </c>
      <c r="L33" t="s">
        <v>0</v>
      </c>
      <c r="M33" t="s">
        <v>0</v>
      </c>
      <c r="N33" t="s">
        <v>0</v>
      </c>
      <c r="O33" t="s">
        <v>0</v>
      </c>
      <c r="P33" t="s">
        <v>0</v>
      </c>
      <c r="Q33" t="s">
        <v>0</v>
      </c>
      <c r="R33" t="s">
        <v>0</v>
      </c>
      <c r="S33" t="s">
        <v>0</v>
      </c>
      <c r="T33" t="s">
        <v>96</v>
      </c>
      <c r="U33" t="s">
        <v>0</v>
      </c>
      <c r="V33" t="s">
        <v>0</v>
      </c>
      <c r="W33" t="s">
        <v>0</v>
      </c>
      <c r="X33" t="s">
        <v>0</v>
      </c>
    </row>
    <row r="34" spans="4:24" x14ac:dyDescent="0.3">
      <c r="D34" t="s">
        <v>0</v>
      </c>
      <c r="E34" t="s">
        <v>0</v>
      </c>
      <c r="F34" t="s">
        <v>0</v>
      </c>
      <c r="G34" t="s">
        <v>0</v>
      </c>
      <c r="H34" t="s">
        <v>0</v>
      </c>
      <c r="I34" t="s">
        <v>0</v>
      </c>
      <c r="J34" t="s">
        <v>0</v>
      </c>
      <c r="K34" t="s">
        <v>0</v>
      </c>
      <c r="L34" t="s">
        <v>0</v>
      </c>
      <c r="M34" t="s">
        <v>0</v>
      </c>
      <c r="N34" t="s">
        <v>0</v>
      </c>
      <c r="O34" t="s">
        <v>0</v>
      </c>
      <c r="P34" t="s">
        <v>0</v>
      </c>
      <c r="Q34" t="s">
        <v>0</v>
      </c>
      <c r="R34" t="s">
        <v>0</v>
      </c>
      <c r="S34" t="s">
        <v>0</v>
      </c>
      <c r="T34" t="s">
        <v>0</v>
      </c>
      <c r="U34" t="s">
        <v>0</v>
      </c>
      <c r="V34" t="s">
        <v>0</v>
      </c>
      <c r="W34" t="s">
        <v>0</v>
      </c>
      <c r="X34" t="s">
        <v>0</v>
      </c>
    </row>
    <row r="35" spans="4:24" x14ac:dyDescent="0.3">
      <c r="D35" t="s">
        <v>0</v>
      </c>
      <c r="E35" t="s">
        <v>0</v>
      </c>
      <c r="F35" t="s">
        <v>0</v>
      </c>
      <c r="G35" t="s">
        <v>0</v>
      </c>
      <c r="H35" t="s">
        <v>0</v>
      </c>
      <c r="I35" t="s">
        <v>0</v>
      </c>
      <c r="J35" t="s">
        <v>0</v>
      </c>
      <c r="K35" t="s">
        <v>0</v>
      </c>
      <c r="L35" t="s">
        <v>0</v>
      </c>
      <c r="M35" t="s">
        <v>0</v>
      </c>
      <c r="N35" t="s">
        <v>0</v>
      </c>
      <c r="O35" t="s">
        <v>0</v>
      </c>
      <c r="P35" t="s">
        <v>0</v>
      </c>
      <c r="Q35" t="s">
        <v>0</v>
      </c>
      <c r="R35" t="s">
        <v>0</v>
      </c>
      <c r="S35" t="s">
        <v>0</v>
      </c>
      <c r="T35" t="s">
        <v>0</v>
      </c>
      <c r="U35" t="s">
        <v>0</v>
      </c>
      <c r="V35" t="s">
        <v>0</v>
      </c>
      <c r="W35" t="s">
        <v>0</v>
      </c>
      <c r="X35" t="s">
        <v>0</v>
      </c>
    </row>
    <row r="36" spans="4:24" x14ac:dyDescent="0.3">
      <c r="D36" t="s">
        <v>0</v>
      </c>
      <c r="E36" t="s">
        <v>0</v>
      </c>
      <c r="F36" t="s">
        <v>0</v>
      </c>
      <c r="G36" t="s">
        <v>0</v>
      </c>
      <c r="H36" t="s">
        <v>0</v>
      </c>
      <c r="I36" t="s">
        <v>0</v>
      </c>
      <c r="J36" t="s">
        <v>0</v>
      </c>
      <c r="K36" t="s">
        <v>0</v>
      </c>
      <c r="L36" t="s">
        <v>0</v>
      </c>
      <c r="M36" t="s">
        <v>0</v>
      </c>
      <c r="N36" t="s">
        <v>0</v>
      </c>
      <c r="O36" t="s">
        <v>0</v>
      </c>
      <c r="P36" t="s">
        <v>0</v>
      </c>
      <c r="Q36" t="s">
        <v>0</v>
      </c>
      <c r="R36" t="s">
        <v>0</v>
      </c>
      <c r="S36" t="s">
        <v>0</v>
      </c>
      <c r="T36" t="s">
        <v>0</v>
      </c>
      <c r="U36" t="s">
        <v>0</v>
      </c>
      <c r="V36" t="s">
        <v>0</v>
      </c>
      <c r="W36" t="s">
        <v>0</v>
      </c>
      <c r="X36" t="s">
        <v>0</v>
      </c>
    </row>
    <row r="37" spans="4:24" x14ac:dyDescent="0.3">
      <c r="D37" t="s">
        <v>0</v>
      </c>
      <c r="E37" t="s">
        <v>0</v>
      </c>
      <c r="F37" t="s">
        <v>0</v>
      </c>
      <c r="G37" t="s">
        <v>0</v>
      </c>
      <c r="H37" t="s">
        <v>0</v>
      </c>
      <c r="I37" t="s">
        <v>0</v>
      </c>
      <c r="J37" t="s">
        <v>0</v>
      </c>
      <c r="K37" t="s">
        <v>0</v>
      </c>
      <c r="L37" t="s">
        <v>0</v>
      </c>
      <c r="M37" t="s">
        <v>0</v>
      </c>
      <c r="N37" t="s">
        <v>0</v>
      </c>
      <c r="O37" t="s">
        <v>0</v>
      </c>
      <c r="P37" t="s">
        <v>0</v>
      </c>
      <c r="Q37" t="s">
        <v>0</v>
      </c>
      <c r="R37" t="s">
        <v>0</v>
      </c>
      <c r="S37" t="s">
        <v>0</v>
      </c>
      <c r="T37" t="s">
        <v>0</v>
      </c>
      <c r="U37" t="s">
        <v>0</v>
      </c>
      <c r="V37" t="s">
        <v>0</v>
      </c>
      <c r="W37" t="s">
        <v>0</v>
      </c>
      <c r="X37" t="s">
        <v>0</v>
      </c>
    </row>
    <row r="38" spans="4:24" x14ac:dyDescent="0.3"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  <c r="Q38" t="s">
        <v>0</v>
      </c>
      <c r="R38" t="s">
        <v>0</v>
      </c>
      <c r="S38" t="s">
        <v>0</v>
      </c>
      <c r="T38" t="s">
        <v>0</v>
      </c>
      <c r="U38" t="s">
        <v>0</v>
      </c>
      <c r="V38" t="s">
        <v>0</v>
      </c>
      <c r="W38" t="s">
        <v>0</v>
      </c>
      <c r="X38" t="s">
        <v>0</v>
      </c>
    </row>
    <row r="39" spans="4:24" x14ac:dyDescent="0.3"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  <c r="J39" t="s">
        <v>0</v>
      </c>
      <c r="K39" t="s">
        <v>0</v>
      </c>
      <c r="L39" t="s">
        <v>0</v>
      </c>
      <c r="M39" t="s">
        <v>0</v>
      </c>
      <c r="N39" t="s">
        <v>0</v>
      </c>
      <c r="O39" t="s">
        <v>0</v>
      </c>
      <c r="P39" t="s">
        <v>0</v>
      </c>
      <c r="Q39" t="s">
        <v>0</v>
      </c>
      <c r="R39" t="s">
        <v>0</v>
      </c>
      <c r="S39" t="s">
        <v>0</v>
      </c>
      <c r="T39" t="s">
        <v>0</v>
      </c>
      <c r="U39" t="s">
        <v>0</v>
      </c>
      <c r="V39" t="s">
        <v>0</v>
      </c>
      <c r="W39" t="s">
        <v>0</v>
      </c>
      <c r="X39" t="s">
        <v>0</v>
      </c>
    </row>
    <row r="40" spans="4:24" x14ac:dyDescent="0.3">
      <c r="D40" t="s">
        <v>0</v>
      </c>
      <c r="E40" t="s">
        <v>0</v>
      </c>
      <c r="F40" t="s">
        <v>0</v>
      </c>
      <c r="G40" t="s">
        <v>0</v>
      </c>
      <c r="H40" t="s">
        <v>0</v>
      </c>
      <c r="I40" t="s">
        <v>0</v>
      </c>
      <c r="J40" t="s">
        <v>0</v>
      </c>
      <c r="K40" t="s">
        <v>0</v>
      </c>
      <c r="L40" t="s">
        <v>0</v>
      </c>
      <c r="M40" t="s">
        <v>0</v>
      </c>
      <c r="N40" t="s">
        <v>0</v>
      </c>
      <c r="O40" t="s">
        <v>0</v>
      </c>
      <c r="P40" t="s">
        <v>0</v>
      </c>
      <c r="Q40" t="s">
        <v>0</v>
      </c>
      <c r="R40" t="s">
        <v>0</v>
      </c>
      <c r="S40" t="s">
        <v>0</v>
      </c>
      <c r="T40" t="s">
        <v>0</v>
      </c>
      <c r="U40" t="s">
        <v>0</v>
      </c>
      <c r="V40" t="s">
        <v>0</v>
      </c>
      <c r="W40" t="s">
        <v>0</v>
      </c>
      <c r="X40" t="s">
        <v>0</v>
      </c>
    </row>
    <row r="41" spans="4:24" x14ac:dyDescent="0.3"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  <c r="Q41" t="s">
        <v>0</v>
      </c>
      <c r="R41" t="s">
        <v>0</v>
      </c>
      <c r="S41" t="s">
        <v>0</v>
      </c>
      <c r="T41" t="s">
        <v>0</v>
      </c>
      <c r="U41" t="s">
        <v>0</v>
      </c>
      <c r="V41" t="s">
        <v>0</v>
      </c>
      <c r="W41" t="s">
        <v>0</v>
      </c>
      <c r="X41" t="s">
        <v>0</v>
      </c>
    </row>
    <row r="42" spans="4:24" x14ac:dyDescent="0.3"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  <c r="Q42" t="s">
        <v>0</v>
      </c>
      <c r="R42" t="s">
        <v>0</v>
      </c>
      <c r="S42" t="s">
        <v>0</v>
      </c>
      <c r="T42" t="s">
        <v>0</v>
      </c>
      <c r="U42" t="s">
        <v>0</v>
      </c>
      <c r="V42" t="s">
        <v>0</v>
      </c>
      <c r="W42" t="s">
        <v>0</v>
      </c>
      <c r="X42" t="s">
        <v>0</v>
      </c>
    </row>
    <row r="43" spans="4:24" x14ac:dyDescent="0.3">
      <c r="D43" t="s">
        <v>0</v>
      </c>
      <c r="E43" t="s">
        <v>0</v>
      </c>
      <c r="F43" t="s">
        <v>0</v>
      </c>
      <c r="G43" t="s">
        <v>0</v>
      </c>
      <c r="H43" t="s">
        <v>0</v>
      </c>
      <c r="I43" t="s">
        <v>0</v>
      </c>
      <c r="J43" t="s">
        <v>0</v>
      </c>
      <c r="K43" t="s">
        <v>0</v>
      </c>
      <c r="L43" t="s">
        <v>0</v>
      </c>
      <c r="M43" t="s">
        <v>0</v>
      </c>
      <c r="N43" t="s">
        <v>0</v>
      </c>
      <c r="O43" t="s">
        <v>0</v>
      </c>
      <c r="P43" t="s">
        <v>0</v>
      </c>
      <c r="Q43" t="s">
        <v>0</v>
      </c>
      <c r="R43" t="s">
        <v>0</v>
      </c>
      <c r="S43" t="s">
        <v>0</v>
      </c>
      <c r="T43" t="s">
        <v>0</v>
      </c>
      <c r="U43" t="s">
        <v>0</v>
      </c>
      <c r="V43" t="s">
        <v>0</v>
      </c>
      <c r="W43" t="s">
        <v>0</v>
      </c>
      <c r="X43" t="s">
        <v>0</v>
      </c>
    </row>
    <row r="44" spans="4:24" x14ac:dyDescent="0.3">
      <c r="D44" t="s">
        <v>0</v>
      </c>
      <c r="E44" t="s">
        <v>0</v>
      </c>
      <c r="F44" t="s">
        <v>0</v>
      </c>
      <c r="G44" t="s">
        <v>0</v>
      </c>
      <c r="H44" t="s">
        <v>0</v>
      </c>
      <c r="I44" t="s">
        <v>0</v>
      </c>
      <c r="J44" t="s">
        <v>0</v>
      </c>
      <c r="K44" t="s">
        <v>0</v>
      </c>
      <c r="L44" t="s">
        <v>0</v>
      </c>
      <c r="M44" t="s">
        <v>0</v>
      </c>
      <c r="N44" t="s">
        <v>0</v>
      </c>
      <c r="O44" t="s">
        <v>0</v>
      </c>
      <c r="P44" t="s">
        <v>0</v>
      </c>
      <c r="Q44" t="s">
        <v>0</v>
      </c>
      <c r="R44" t="s">
        <v>0</v>
      </c>
      <c r="S44" t="s">
        <v>0</v>
      </c>
      <c r="T44" t="s">
        <v>0</v>
      </c>
      <c r="U44" t="s">
        <v>0</v>
      </c>
      <c r="V44" t="s">
        <v>0</v>
      </c>
      <c r="W44" t="s">
        <v>0</v>
      </c>
      <c r="X44" t="s">
        <v>0</v>
      </c>
    </row>
    <row r="45" spans="4:24" x14ac:dyDescent="0.3"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  <c r="Q45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W45" t="s">
        <v>0</v>
      </c>
      <c r="X45" t="s">
        <v>0</v>
      </c>
    </row>
    <row r="46" spans="4:24" x14ac:dyDescent="0.3">
      <c r="D46" t="s">
        <v>0</v>
      </c>
      <c r="E46" t="s">
        <v>0</v>
      </c>
      <c r="F46" t="s">
        <v>0</v>
      </c>
      <c r="G46" t="s">
        <v>0</v>
      </c>
      <c r="H46" t="s">
        <v>0</v>
      </c>
      <c r="I46" t="s">
        <v>0</v>
      </c>
      <c r="J46" t="s">
        <v>0</v>
      </c>
      <c r="K46" t="s">
        <v>0</v>
      </c>
      <c r="L46" t="s">
        <v>0</v>
      </c>
      <c r="M46" t="s">
        <v>0</v>
      </c>
      <c r="N46" t="s">
        <v>0</v>
      </c>
      <c r="O46" t="s">
        <v>0</v>
      </c>
      <c r="P46" t="s">
        <v>0</v>
      </c>
      <c r="Q46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W46" t="s">
        <v>0</v>
      </c>
      <c r="X46" t="s">
        <v>0</v>
      </c>
    </row>
    <row r="47" spans="4:24" x14ac:dyDescent="0.3"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  <c r="Q47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W47" t="s">
        <v>0</v>
      </c>
      <c r="X47" t="s">
        <v>0</v>
      </c>
    </row>
    <row r="48" spans="4:24" x14ac:dyDescent="0.3"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t="s">
        <v>0</v>
      </c>
      <c r="L48" t="s">
        <v>0</v>
      </c>
      <c r="M48" t="s">
        <v>0</v>
      </c>
      <c r="N48" t="s">
        <v>0</v>
      </c>
      <c r="O48" t="s">
        <v>0</v>
      </c>
      <c r="P48" t="s">
        <v>0</v>
      </c>
      <c r="Q48" t="s">
        <v>0</v>
      </c>
      <c r="R48" t="s">
        <v>0</v>
      </c>
      <c r="S48" t="s">
        <v>0</v>
      </c>
      <c r="T48" t="s">
        <v>0</v>
      </c>
      <c r="U48" t="s">
        <v>0</v>
      </c>
      <c r="V48" t="s">
        <v>0</v>
      </c>
      <c r="W48" t="s">
        <v>0</v>
      </c>
      <c r="X48" t="s">
        <v>0</v>
      </c>
    </row>
    <row r="49" spans="4:24" x14ac:dyDescent="0.3"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  <c r="Q49" t="s">
        <v>0</v>
      </c>
      <c r="R49" t="s">
        <v>0</v>
      </c>
      <c r="S49" t="s">
        <v>0</v>
      </c>
      <c r="T49" t="s">
        <v>0</v>
      </c>
      <c r="U49" t="s">
        <v>0</v>
      </c>
      <c r="V49" t="s">
        <v>0</v>
      </c>
      <c r="W49" t="s">
        <v>0</v>
      </c>
      <c r="X49" t="s">
        <v>0</v>
      </c>
    </row>
    <row r="50" spans="4:24" x14ac:dyDescent="0.3"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  <c r="Q50" t="s">
        <v>0</v>
      </c>
      <c r="R50" t="s">
        <v>0</v>
      </c>
      <c r="S50" t="s">
        <v>0</v>
      </c>
      <c r="T50" t="s">
        <v>0</v>
      </c>
      <c r="U50" t="s">
        <v>0</v>
      </c>
      <c r="V50" t="s">
        <v>0</v>
      </c>
      <c r="W50" t="s">
        <v>0</v>
      </c>
      <c r="X50" t="s">
        <v>0</v>
      </c>
    </row>
  </sheetData>
  <sheetProtection algorithmName="SHA-512" hashValue="m2jKTK6Qg2QguBHu/6QGKg0MS60BHMLNk01pqnLUAyAENSxHNF1m8MtJHlPJH5FlkWGdaUvRJv3IcwB+VfLgOg==" saltValue="rUEPA6kcZRY9+18GYyLEqQ==" spinCount="100000" sheet="1" objects="1" scenarios="1" autoFilter="0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2"/>
  <sheetViews>
    <sheetView showGridLines="0" tabSelected="1" zoomScaleNormal="100" zoomScaleSheetLayoutView="85" workbookViewId="0">
      <selection activeCell="A10" sqref="A10:C13"/>
    </sheetView>
  </sheetViews>
  <sheetFormatPr defaultColWidth="9.109375" defaultRowHeight="13.2" x14ac:dyDescent="0.25"/>
  <cols>
    <col min="1" max="1" width="63.21875" style="32" customWidth="1"/>
    <col min="2" max="2" width="1.33203125" style="32" customWidth="1"/>
    <col min="3" max="3" width="58.5546875" style="32" customWidth="1"/>
    <col min="4" max="16384" width="9.109375" style="32"/>
  </cols>
  <sheetData>
    <row r="1" spans="1:15" s="64" customFormat="1" ht="6.6" customHeight="1" x14ac:dyDescent="0.4">
      <c r="A1" s="62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64" customFormat="1" ht="63.6" customHeight="1" x14ac:dyDescent="0.25">
      <c r="A2" s="122" t="s">
        <v>105</v>
      </c>
      <c r="B2" s="122"/>
      <c r="C2" s="12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s="64" customFormat="1" ht="6.6" customHeight="1" x14ac:dyDescent="0.4">
      <c r="A3" s="62"/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s="64" customFormat="1" ht="59.25" customHeight="1" x14ac:dyDescent="0.45">
      <c r="A4" s="123"/>
      <c r="B4" s="65"/>
      <c r="C4" s="116" t="s">
        <v>97</v>
      </c>
      <c r="D4" s="11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s="64" customFormat="1" ht="6.6" customHeight="1" x14ac:dyDescent="0.45">
      <c r="A5" s="123"/>
      <c r="B5" s="62"/>
      <c r="C5" s="118"/>
      <c r="D5" s="117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s="64" customFormat="1" ht="59.25" customHeight="1" x14ac:dyDescent="0.45">
      <c r="A6" s="123"/>
      <c r="B6" s="65" t="s">
        <v>0</v>
      </c>
      <c r="C6" s="119" t="s">
        <v>99</v>
      </c>
      <c r="D6" s="117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s="64" customFormat="1" ht="6.6" customHeight="1" x14ac:dyDescent="0.45">
      <c r="A7" s="123"/>
      <c r="B7" s="62"/>
      <c r="C7" s="118"/>
      <c r="D7" s="117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s="68" customFormat="1" ht="59.25" customHeight="1" x14ac:dyDescent="0.45">
      <c r="A8" s="123"/>
      <c r="B8" s="66" t="s">
        <v>0</v>
      </c>
      <c r="C8" s="120" t="s">
        <v>98</v>
      </c>
      <c r="D8" s="11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 s="64" customFormat="1" ht="13.8" customHeight="1" x14ac:dyDescent="0.4">
      <c r="A9" s="63"/>
      <c r="B9" s="62"/>
      <c r="C9" s="69" t="str">
        <f ca="1">"José Emanuel Rocha 2011-"&amp;LISTAS!B2</f>
        <v>José Emanuel Rocha 2011-2022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64" customFormat="1" ht="59.25" customHeight="1" x14ac:dyDescent="0.25">
      <c r="A10" s="124" t="s">
        <v>0</v>
      </c>
      <c r="B10" s="124"/>
      <c r="C10" s="124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s="64" customFormat="1" ht="6.6" customHeight="1" x14ac:dyDescent="0.25">
      <c r="A11" s="124"/>
      <c r="B11" s="124"/>
      <c r="C11" s="124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s="64" customFormat="1" ht="11.25" customHeight="1" x14ac:dyDescent="0.25">
      <c r="A12" s="124"/>
      <c r="B12" s="124"/>
      <c r="C12" s="124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64" customFormat="1" x14ac:dyDescent="0.25">
      <c r="A13" s="124"/>
      <c r="B13" s="124"/>
      <c r="C13" s="124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s="64" customFormat="1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s="64" customForma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s="64" customForma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s="64" customForma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s="64" customFormat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s="64" customForma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s="64" customFormat="1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s="64" customForma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s="64" customForma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s="64" customForma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s="64" customFormat="1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64" customFormat="1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s="64" customFormat="1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s="64" customFormat="1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s="64" customForma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 s="64" customFormat="1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 s="64" customFormat="1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s="64" customFormat="1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s="64" customFormat="1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s="64" customFormat="1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s="64" customForma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 s="64" customForma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 s="64" customForma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 s="64" customFormat="1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 s="64" customFormat="1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s="64" customFormat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 s="64" customFormat="1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s="64" customFormat="1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 s="64" customFormat="1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s="64" customFormat="1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s="64" customForma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5" s="64" customForma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 s="64" customForma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 s="64" customForma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 s="64" customFormat="1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1:15" s="64" customFormat="1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</row>
    <row r="50" spans="1:15" s="64" customFormat="1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s="64" customFormat="1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  <row r="52" spans="1:15" s="64" customFormat="1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</row>
    <row r="53" spans="1:15" s="64" customForma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</row>
    <row r="54" spans="1:15" s="64" customFormat="1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s="64" customFormat="1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</row>
    <row r="56" spans="1:15" s="64" customFormat="1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</row>
    <row r="57" spans="1:15" s="64" customFormat="1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1:15" s="64" customForma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</row>
    <row r="59" spans="1:15" s="64" customFormat="1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</row>
    <row r="60" spans="1:15" s="64" customFormat="1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</row>
    <row r="61" spans="1:15" s="64" customFormat="1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</row>
    <row r="62" spans="1:15" s="64" customFormat="1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</row>
    <row r="63" spans="1:15" s="64" customFormat="1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</row>
    <row r="64" spans="1:15" s="64" customFormat="1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1:15" s="64" customFormat="1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s="64" customFormat="1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  <row r="67" spans="1:15" s="64" customFormat="1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</row>
    <row r="68" spans="1:15" s="64" customFormat="1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</row>
    <row r="69" spans="1:15" s="64" customFormat="1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</row>
    <row r="70" spans="1:15" s="64" customForma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</row>
    <row r="71" spans="1:15" s="64" customFormat="1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</row>
    <row r="72" spans="1:15" s="64" customFormat="1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</row>
    <row r="73" spans="1:15" s="64" customFormat="1" x14ac:dyDescent="0.25"/>
    <row r="74" spans="1:15" s="64" customFormat="1" x14ac:dyDescent="0.25"/>
    <row r="75" spans="1:15" s="64" customFormat="1" x14ac:dyDescent="0.25"/>
    <row r="76" spans="1:15" s="64" customFormat="1" x14ac:dyDescent="0.25"/>
    <row r="77" spans="1:15" s="64" customFormat="1" x14ac:dyDescent="0.25"/>
    <row r="78" spans="1:15" s="64" customFormat="1" x14ac:dyDescent="0.25"/>
    <row r="79" spans="1:15" s="64" customFormat="1" x14ac:dyDescent="0.25"/>
    <row r="80" spans="1:15" s="64" customFormat="1" x14ac:dyDescent="0.25"/>
    <row r="81" s="64" customFormat="1" x14ac:dyDescent="0.25"/>
    <row r="82" s="64" customFormat="1" x14ac:dyDescent="0.25"/>
    <row r="83" s="64" customFormat="1" x14ac:dyDescent="0.25"/>
    <row r="84" s="64" customFormat="1" x14ac:dyDescent="0.25"/>
    <row r="85" s="64" customFormat="1" x14ac:dyDescent="0.25"/>
    <row r="86" s="64" customFormat="1" x14ac:dyDescent="0.25"/>
    <row r="87" s="64" customFormat="1" x14ac:dyDescent="0.25"/>
    <row r="88" s="64" customFormat="1" x14ac:dyDescent="0.25"/>
    <row r="89" s="64" customFormat="1" x14ac:dyDescent="0.25"/>
    <row r="90" s="64" customFormat="1" x14ac:dyDescent="0.25"/>
    <row r="91" s="64" customFormat="1" x14ac:dyDescent="0.25"/>
    <row r="92" s="64" customFormat="1" x14ac:dyDescent="0.25"/>
    <row r="93" s="64" customFormat="1" x14ac:dyDescent="0.25"/>
    <row r="94" s="64" customFormat="1" x14ac:dyDescent="0.25"/>
    <row r="95" s="64" customFormat="1" x14ac:dyDescent="0.25"/>
    <row r="96" s="64" customFormat="1" x14ac:dyDescent="0.25"/>
    <row r="97" s="64" customFormat="1" x14ac:dyDescent="0.25"/>
    <row r="98" s="64" customFormat="1" x14ac:dyDescent="0.25"/>
    <row r="99" s="64" customFormat="1" x14ac:dyDescent="0.25"/>
    <row r="100" s="64" customFormat="1" x14ac:dyDescent="0.25"/>
    <row r="101" s="64" customFormat="1" x14ac:dyDescent="0.25"/>
    <row r="102" s="64" customFormat="1" x14ac:dyDescent="0.25"/>
    <row r="103" s="64" customFormat="1" x14ac:dyDescent="0.25"/>
    <row r="104" s="64" customFormat="1" x14ac:dyDescent="0.25"/>
    <row r="105" s="64" customFormat="1" x14ac:dyDescent="0.25"/>
    <row r="106" s="64" customFormat="1" x14ac:dyDescent="0.25"/>
    <row r="107" s="64" customFormat="1" x14ac:dyDescent="0.25"/>
    <row r="108" s="64" customFormat="1" x14ac:dyDescent="0.25"/>
    <row r="109" s="64" customFormat="1" x14ac:dyDescent="0.25"/>
    <row r="110" s="64" customFormat="1" x14ac:dyDescent="0.25"/>
    <row r="111" s="64" customFormat="1" x14ac:dyDescent="0.25"/>
    <row r="112" s="64" customForma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  <row r="124" s="64" customFormat="1" x14ac:dyDescent="0.25"/>
    <row r="125" s="70" customFormat="1" x14ac:dyDescent="0.25"/>
    <row r="126" s="70" customFormat="1" x14ac:dyDescent="0.25"/>
    <row r="127" s="70" customFormat="1" x14ac:dyDescent="0.25"/>
    <row r="128" s="70" customFormat="1" x14ac:dyDescent="0.25"/>
    <row r="129" s="70" customFormat="1" x14ac:dyDescent="0.25"/>
    <row r="130" s="70" customFormat="1" x14ac:dyDescent="0.25"/>
    <row r="131" s="70" customFormat="1" x14ac:dyDescent="0.25"/>
    <row r="132" s="70" customFormat="1" x14ac:dyDescent="0.25"/>
  </sheetData>
  <sheetProtection algorithmName="SHA-512" hashValue="fGvwESKfTjEyXO4UTR45xS3YNkhNuM5l9OMjGUdBkUasrKRj/dMsIy54VppjHUmPUXX5P1km8zdG+x+MInc4Kw==" saltValue="rdd6Pw9SrDXljwQSZrKE0w==" spinCount="100000" sheet="1" objects="1" scenarios="1" autoFilter="0"/>
  <mergeCells count="3">
    <mergeCell ref="A2:C2"/>
    <mergeCell ref="A4:A8"/>
    <mergeCell ref="A10:C13"/>
  </mergeCells>
  <hyperlinks>
    <hyperlink ref="C4" location="'Ficha de inscrição - Aeróbica'!A1" display="Inscrição dos alunos" xr:uid="{00000000-0004-0000-0100-000000000000}"/>
    <hyperlink ref="B6" location="'Ficha de inscrição - acrobática'!A1" display="Inscrição dos alunos" xr:uid="{00000000-0004-0000-0100-000001000000}"/>
    <hyperlink ref="B8" location="'Ficha de inscrição - acrobática'!A1" display="Inscrição dos alunos" xr:uid="{00000000-0004-0000-0100-000002000000}"/>
    <hyperlink ref="B9:B10" location="'Ficha de inscrição - acrobática'!A1" display="Inscrição dos alunos" xr:uid="{00000000-0004-0000-0100-000003000000}"/>
    <hyperlink ref="C8" location="'Instruções Aeróbica'!A1" display="Instruções de preenchimento" xr:uid="{00000000-0004-0000-0100-000004000000}"/>
    <hyperlink ref="C6" location="'lista de inscritos - Aeróbica'!A1" display="'lista de inscritos - Aeróbica'!A1" xr:uid="{00000000-0004-0000-0100-000005000000}"/>
  </hyperlink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1"/>
  <sheetViews>
    <sheetView showGridLines="0" zoomScaleNormal="100" zoomScaleSheetLayoutView="85" workbookViewId="0"/>
  </sheetViews>
  <sheetFormatPr defaultColWidth="9.109375" defaultRowHeight="13.8" x14ac:dyDescent="0.3"/>
  <cols>
    <col min="1" max="1" width="6.44140625" style="31" customWidth="1"/>
    <col min="2" max="2" width="85.6640625" style="37" customWidth="1"/>
    <col min="3" max="3" width="44.6640625" style="72" customWidth="1"/>
    <col min="4" max="4" width="21.6640625" style="72" customWidth="1"/>
    <col min="5" max="5" width="10.5546875" style="72" customWidth="1"/>
    <col min="6" max="7" width="10.5546875" style="37" hidden="1" customWidth="1"/>
    <col min="8" max="10" width="9.109375" style="37" customWidth="1"/>
    <col min="11" max="16384" width="9.109375" style="37"/>
  </cols>
  <sheetData>
    <row r="1" spans="1:7" ht="33.75" customHeight="1" x14ac:dyDescent="0.3"/>
    <row r="2" spans="1:7" ht="19.5" customHeight="1" x14ac:dyDescent="0.3"/>
    <row r="3" spans="1:7" ht="18" customHeight="1" x14ac:dyDescent="0.3">
      <c r="A3" s="147"/>
      <c r="B3" s="147"/>
      <c r="C3" s="125" t="str">
        <f ca="1">"Ficha de inscrição"&amp;" "&amp;LISTAS!A7&amp;"/"&amp;LISTAS!B2</f>
        <v>Ficha de inscrição 2021/2022</v>
      </c>
      <c r="D3" s="125"/>
      <c r="E3" s="125"/>
      <c r="F3" s="125"/>
      <c r="G3" s="125"/>
    </row>
    <row r="4" spans="1:7" ht="15" customHeight="1" x14ac:dyDescent="0.3">
      <c r="A4" s="147"/>
      <c r="B4" s="147"/>
      <c r="C4" s="125"/>
      <c r="D4" s="125"/>
      <c r="E4" s="125"/>
      <c r="F4" s="125"/>
      <c r="G4" s="125"/>
    </row>
    <row r="5" spans="1:7" ht="21" customHeight="1" x14ac:dyDescent="0.3">
      <c r="A5" s="147"/>
      <c r="B5" s="147"/>
      <c r="C5" s="104"/>
      <c r="D5" s="104"/>
      <c r="E5" s="104"/>
      <c r="F5" s="104"/>
      <c r="G5" s="104"/>
    </row>
    <row r="6" spans="1:7" ht="18" customHeight="1" x14ac:dyDescent="0.3">
      <c r="A6" s="147"/>
      <c r="B6" s="147"/>
      <c r="C6" s="103" t="s">
        <v>113</v>
      </c>
      <c r="D6" s="126" t="str">
        <f>IF('Ficha de inscrição - Aeróbica'!I6="","",'Ficha de inscrição - Aeróbica'!I6)</f>
        <v/>
      </c>
      <c r="E6" s="126"/>
      <c r="F6" s="126"/>
      <c r="G6" s="126"/>
    </row>
    <row r="7" spans="1:7" ht="18" customHeight="1" x14ac:dyDescent="0.3">
      <c r="A7" s="27"/>
      <c r="B7" s="27"/>
      <c r="C7" s="103" t="s">
        <v>114</v>
      </c>
      <c r="D7" s="127" t="str">
        <f>IF('Ficha de inscrição - Aeróbica'!I7="","",'Ficha de inscrição - Aeróbica'!I7)</f>
        <v/>
      </c>
      <c r="E7" s="127"/>
      <c r="F7" s="127"/>
      <c r="G7" s="127"/>
    </row>
    <row r="8" spans="1:7" ht="6.6" customHeight="1" x14ac:dyDescent="0.3">
      <c r="A8" s="27"/>
      <c r="B8" s="27"/>
      <c r="C8" s="104"/>
      <c r="D8" s="104"/>
      <c r="E8" s="104"/>
      <c r="F8" s="104"/>
      <c r="G8" s="104"/>
    </row>
    <row r="9" spans="1:7" ht="21" customHeight="1" x14ac:dyDescent="0.3">
      <c r="A9" s="27"/>
      <c r="B9" s="27"/>
      <c r="C9" s="73"/>
      <c r="D9" s="105" t="s">
        <v>1</v>
      </c>
      <c r="E9" s="157" t="str">
        <f>IF('Ficha de inscrição - Aeróbica'!I8="","",'Ficha de inscrição - Aeróbica'!I8)</f>
        <v>Escola</v>
      </c>
      <c r="F9" s="158"/>
      <c r="G9" s="158"/>
    </row>
    <row r="10" spans="1:7" ht="21" customHeight="1" x14ac:dyDescent="0.3">
      <c r="A10" s="148" t="str">
        <f ca="1">Índice!C9</f>
        <v>José Emanuel Rocha 2011-2022</v>
      </c>
      <c r="B10" s="148"/>
      <c r="C10" s="106" t="str">
        <f>IF('Ficha de inscrição - Aeróbica'!G9="","",'Ficha de inscrição - Aeróbica'!G9)</f>
        <v/>
      </c>
      <c r="D10" s="107" t="str">
        <f>IF('Ficha de inscrição - Aeróbica'!H9="","",'Ficha de inscrição - Aeróbica'!H9)</f>
        <v/>
      </c>
      <c r="E10" s="128" t="str">
        <f>IF('Ficha de inscrição - Aeróbica'!I9="","",'Ficha de inscrição - Aeróbica'!I9)</f>
        <v/>
      </c>
      <c r="F10" s="128"/>
      <c r="G10" s="128"/>
    </row>
    <row r="11" spans="1:7" ht="21" customHeight="1" x14ac:dyDescent="0.3">
      <c r="A11" s="148"/>
      <c r="B11" s="148"/>
      <c r="C11" s="106" t="str">
        <f>IF('Ficha de inscrição - Aeróbica'!G10="","",'Ficha de inscrição - Aeróbica'!G10)</f>
        <v/>
      </c>
      <c r="D11" s="74" t="str">
        <f>IF('Ficha de inscrição - Aeróbica'!H10="","",'Ficha de inscrição - Aeróbica'!H10)</f>
        <v/>
      </c>
      <c r="E11" s="128"/>
      <c r="F11" s="128"/>
      <c r="G11" s="128"/>
    </row>
    <row r="12" spans="1:7" s="9" customFormat="1" ht="3.75" customHeight="1" x14ac:dyDescent="0.3">
      <c r="A12" s="12"/>
      <c r="B12" s="13"/>
      <c r="C12" s="13"/>
      <c r="D12" s="13"/>
      <c r="E12" s="13"/>
      <c r="F12" s="13"/>
      <c r="G12" s="13"/>
    </row>
    <row r="13" spans="1:7" ht="12" customHeight="1" x14ac:dyDescent="0.3">
      <c r="A13" s="150" t="s">
        <v>2</v>
      </c>
      <c r="B13" s="152" t="s">
        <v>3</v>
      </c>
      <c r="C13" s="153" t="s">
        <v>4</v>
      </c>
      <c r="D13" s="155" t="s">
        <v>5</v>
      </c>
      <c r="E13" s="155" t="s">
        <v>126</v>
      </c>
      <c r="F13" s="149" t="s">
        <v>7</v>
      </c>
      <c r="G13" s="149" t="s">
        <v>8</v>
      </c>
    </row>
    <row r="14" spans="1:7" s="14" customFormat="1" ht="18" customHeight="1" x14ac:dyDescent="0.3">
      <c r="A14" s="151"/>
      <c r="B14" s="149"/>
      <c r="C14" s="154"/>
      <c r="D14" s="156"/>
      <c r="E14" s="156"/>
      <c r="F14" s="149"/>
      <c r="G14" s="149"/>
    </row>
    <row r="15" spans="1:7" s="9" customFormat="1" ht="3.75" customHeight="1" x14ac:dyDescent="0.3">
      <c r="A15" s="13"/>
      <c r="B15" s="13"/>
      <c r="C15" s="13"/>
      <c r="D15" s="13"/>
      <c r="E15" s="13"/>
      <c r="F15" s="13"/>
      <c r="G15" s="13"/>
    </row>
    <row r="16" spans="1:7" s="9" customFormat="1" ht="9" customHeight="1" x14ac:dyDescent="0.3">
      <c r="A16" s="132">
        <v>1</v>
      </c>
      <c r="B16" s="135" t="str">
        <f ca="1">IF(INDEX('Ficha de inscrição - Aeróbica'!A:A,MATCH('lista de inscritos - Aeróbica'!$A16,'Ficha de inscrição - Aeróbica'!$E:$E,0))="","",INDEX('Ficha de inscrição - Aeróbica'!A:A,MATCH('lista de inscritos - Aeróbica'!$A16,'Ficha de inscrição - Aeróbica'!$E:$E,0)))</f>
        <v/>
      </c>
      <c r="C16" s="135" t="str">
        <f ca="1">IF(INDEX('Ficha de inscrição - Aeróbica'!G:G,MATCH('lista de inscritos - Aeróbica'!$A16,'Ficha de inscrição - Aeróbica'!$E:$E,0))="","",INDEX('Ficha de inscrição - Aeróbica'!G:G,MATCH('lista de inscritos - Aeróbica'!$A16,'Ficha de inscrição - Aeróbica'!$E:$E,0)))</f>
        <v/>
      </c>
      <c r="D16" s="129" t="str">
        <f ca="1">IF(INDEX('Ficha de inscrição - Aeróbica'!H:H,MATCH('lista de inscritos - Aeróbica'!$A16,'Ficha de inscrição - Aeróbica'!$E:$E,0))="","",INDEX('Ficha de inscrição - Aeróbica'!H:H,MATCH('lista de inscritos - Aeróbica'!$A16,'Ficha de inscrição - Aeróbica'!$E:$E,0)))</f>
        <v/>
      </c>
      <c r="E16" s="129" t="str">
        <f ca="1">IF(INDEX('Ficha de inscrição - Aeróbica'!I:I,MATCH('lista de inscritos - Aeróbica'!$A16,'Ficha de inscrição - Aeróbica'!$E:$E,0))="","",INDEX('Ficha de inscrição - Aeróbica'!I:I,MATCH('lista de inscritos - Aeróbica'!$A16,'Ficha de inscrição - Aeróbica'!$E:$E,0)))</f>
        <v/>
      </c>
      <c r="F16" s="129" t="str">
        <f ca="1">IF(INDEX('Ficha de inscrição - Aeróbica'!J:J,MATCH('lista de inscritos - Aeróbica'!$A16,'Ficha de inscrição - Aeróbica'!$E:$E,0))="","",INDEX('Ficha de inscrição - Aeróbica'!J:J,MATCH('lista de inscritos - Aeróbica'!$A16,'Ficha de inscrição - Aeróbica'!$E:$E,0)))</f>
        <v/>
      </c>
      <c r="G16" s="129" t="str">
        <f ca="1">IF(INDEX('Ficha de inscrição - Aeróbica'!K:K,MATCH('lista de inscritos - Aeróbica'!$A16,'Ficha de inscrição - Aeróbica'!$E:$E,0))="","",INDEX('Ficha de inscrição - Aeróbica'!K:K,MATCH('lista de inscritos - Aeróbica'!$A16,'Ficha de inscrição - Aeróbica'!$E:$E,0)))</f>
        <v/>
      </c>
    </row>
    <row r="17" spans="1:7" s="9" customFormat="1" ht="9" customHeight="1" x14ac:dyDescent="0.3">
      <c r="A17" s="133"/>
      <c r="B17" s="136"/>
      <c r="C17" s="136"/>
      <c r="D17" s="130"/>
      <c r="E17" s="130"/>
      <c r="F17" s="130"/>
      <c r="G17" s="130"/>
    </row>
    <row r="18" spans="1:7" s="9" customFormat="1" ht="9" customHeight="1" x14ac:dyDescent="0.3">
      <c r="A18" s="134"/>
      <c r="B18" s="137"/>
      <c r="C18" s="137"/>
      <c r="D18" s="131"/>
      <c r="E18" s="131"/>
      <c r="F18" s="131"/>
      <c r="G18" s="131"/>
    </row>
    <row r="19" spans="1:7" s="9" customFormat="1" ht="9" customHeight="1" x14ac:dyDescent="0.3">
      <c r="A19" s="132">
        <v>2</v>
      </c>
      <c r="B19" s="135" t="str">
        <f ca="1">IF(INDEX('Ficha de inscrição - Aeróbica'!A:A,MATCH('lista de inscritos - Aeróbica'!$A19,'Ficha de inscrição - Aeróbica'!$E:$E,0))="","",INDEX('Ficha de inscrição - Aeróbica'!A:A,MATCH('lista de inscritos - Aeróbica'!$A19,'Ficha de inscrição - Aeróbica'!$E:$E,0)))</f>
        <v/>
      </c>
      <c r="C19" s="135" t="str">
        <f ca="1">IF(INDEX('Ficha de inscrição - Aeróbica'!G:G,MATCH('lista de inscritos - Aeróbica'!$A19,'Ficha de inscrição - Aeróbica'!$E:$E,0))="","",INDEX('Ficha de inscrição - Aeróbica'!G:G,MATCH('lista de inscritos - Aeróbica'!$A19,'Ficha de inscrição - Aeróbica'!$E:$E,0)))</f>
        <v/>
      </c>
      <c r="D19" s="129" t="str">
        <f ca="1">IF(INDEX('Ficha de inscrição - Aeróbica'!H:H,MATCH('lista de inscritos - Aeróbica'!$A19,'Ficha de inscrição - Aeróbica'!$E:$E,0))="","",INDEX('Ficha de inscrição - Aeróbica'!H:H,MATCH('lista de inscritos - Aeróbica'!$A19,'Ficha de inscrição - Aeróbica'!$E:$E,0)))</f>
        <v/>
      </c>
      <c r="E19" s="129" t="str">
        <f ca="1">IF(INDEX('Ficha de inscrição - Aeróbica'!I:I,MATCH('lista de inscritos - Aeróbica'!$A19,'Ficha de inscrição - Aeróbica'!$E:$E,0))="","",INDEX('Ficha de inscrição - Aeróbica'!I:I,MATCH('lista de inscritos - Aeróbica'!$A19,'Ficha de inscrição - Aeróbica'!$E:$E,0)))</f>
        <v/>
      </c>
      <c r="F19" s="129" t="str">
        <f ca="1">IF(INDEX('Ficha de inscrição - Aeróbica'!J:J,MATCH('lista de inscritos - Aeróbica'!$A19,'Ficha de inscrição - Aeróbica'!$E:$E,0))="","",INDEX('Ficha de inscrição - Aeróbica'!J:J,MATCH('lista de inscritos - Aeróbica'!$A19,'Ficha de inscrição - Aeróbica'!$E:$E,0)))</f>
        <v/>
      </c>
      <c r="G19" s="129" t="str">
        <f ca="1">IF(INDEX('Ficha de inscrição - Aeróbica'!K:K,MATCH('lista de inscritos - Aeróbica'!$A19,'Ficha de inscrição - Aeróbica'!$E:$E,0))="","",INDEX('Ficha de inscrição - Aeróbica'!K:K,MATCH('lista de inscritos - Aeróbica'!$A19,'Ficha de inscrição - Aeróbica'!$E:$E,0)))</f>
        <v/>
      </c>
    </row>
    <row r="20" spans="1:7" s="9" customFormat="1" ht="9" customHeight="1" x14ac:dyDescent="0.3">
      <c r="A20" s="133"/>
      <c r="B20" s="136"/>
      <c r="C20" s="136"/>
      <c r="D20" s="130"/>
      <c r="E20" s="130"/>
      <c r="F20" s="130"/>
      <c r="G20" s="130"/>
    </row>
    <row r="21" spans="1:7" s="9" customFormat="1" ht="9" customHeight="1" x14ac:dyDescent="0.3">
      <c r="A21" s="134"/>
      <c r="B21" s="137"/>
      <c r="C21" s="137"/>
      <c r="D21" s="131"/>
      <c r="E21" s="131"/>
      <c r="F21" s="131"/>
      <c r="G21" s="131"/>
    </row>
    <row r="22" spans="1:7" s="9" customFormat="1" ht="9" customHeight="1" x14ac:dyDescent="0.3">
      <c r="A22" s="132">
        <v>3</v>
      </c>
      <c r="B22" s="135" t="str">
        <f ca="1">IF(INDEX('Ficha de inscrição - Aeróbica'!A:A,MATCH('lista de inscritos - Aeróbica'!$A22,'Ficha de inscrição - Aeróbica'!$E:$E,0))="","",INDEX('Ficha de inscrição - Aeróbica'!A:A,MATCH('lista de inscritos - Aeróbica'!$A22,'Ficha de inscrição - Aeróbica'!$E:$E,0)))</f>
        <v/>
      </c>
      <c r="C22" s="135" t="str">
        <f ca="1">IF(INDEX('Ficha de inscrição - Aeróbica'!G:G,MATCH('lista de inscritos - Aeróbica'!$A22,'Ficha de inscrição - Aeróbica'!$E:$E,0))="","",INDEX('Ficha de inscrição - Aeróbica'!G:G,MATCH('lista de inscritos - Aeróbica'!$A22,'Ficha de inscrição - Aeróbica'!$E:$E,0)))</f>
        <v/>
      </c>
      <c r="D22" s="129" t="str">
        <f ca="1">IF(INDEX('Ficha de inscrição - Aeróbica'!H:H,MATCH('lista de inscritos - Aeróbica'!$A22,'Ficha de inscrição - Aeróbica'!$E:$E,0))="","",INDEX('Ficha de inscrição - Aeróbica'!H:H,MATCH('lista de inscritos - Aeróbica'!$A22,'Ficha de inscrição - Aeróbica'!$E:$E,0)))</f>
        <v/>
      </c>
      <c r="E22" s="129" t="str">
        <f ca="1">IF(INDEX('Ficha de inscrição - Aeróbica'!I:I,MATCH('lista de inscritos - Aeróbica'!$A22,'Ficha de inscrição - Aeróbica'!$E:$E,0))="","",INDEX('Ficha de inscrição - Aeróbica'!I:I,MATCH('lista de inscritos - Aeróbica'!$A22,'Ficha de inscrição - Aeróbica'!$E:$E,0)))</f>
        <v/>
      </c>
      <c r="F22" s="129" t="str">
        <f ca="1">IF(INDEX('Ficha de inscrição - Aeróbica'!J:J,MATCH('lista de inscritos - Aeróbica'!$A22,'Ficha de inscrição - Aeróbica'!$E:$E,0))="","",INDEX('Ficha de inscrição - Aeróbica'!J:J,MATCH('lista de inscritos - Aeróbica'!$A22,'Ficha de inscrição - Aeróbica'!$E:$E,0)))</f>
        <v/>
      </c>
      <c r="G22" s="129" t="str">
        <f ca="1">IF(INDEX('Ficha de inscrição - Aeróbica'!K:K,MATCH('lista de inscritos - Aeróbica'!$A22,'Ficha de inscrição - Aeróbica'!$E:$E,0))="","",INDEX('Ficha de inscrição - Aeróbica'!K:K,MATCH('lista de inscritos - Aeróbica'!$A22,'Ficha de inscrição - Aeróbica'!$E:$E,0)))</f>
        <v/>
      </c>
    </row>
    <row r="23" spans="1:7" s="9" customFormat="1" ht="9" customHeight="1" x14ac:dyDescent="0.3">
      <c r="A23" s="133"/>
      <c r="B23" s="136"/>
      <c r="C23" s="136"/>
      <c r="D23" s="130"/>
      <c r="E23" s="130"/>
      <c r="F23" s="130"/>
      <c r="G23" s="130"/>
    </row>
    <row r="24" spans="1:7" s="9" customFormat="1" ht="9" customHeight="1" x14ac:dyDescent="0.3">
      <c r="A24" s="134"/>
      <c r="B24" s="137"/>
      <c r="C24" s="137"/>
      <c r="D24" s="131"/>
      <c r="E24" s="131"/>
      <c r="F24" s="131"/>
      <c r="G24" s="131"/>
    </row>
    <row r="25" spans="1:7" s="9" customFormat="1" ht="9" customHeight="1" x14ac:dyDescent="0.3">
      <c r="A25" s="132">
        <v>4</v>
      </c>
      <c r="B25" s="135" t="str">
        <f ca="1">IF(INDEX('Ficha de inscrição - Aeróbica'!A:A,MATCH('lista de inscritos - Aeróbica'!$A25,'Ficha de inscrição - Aeróbica'!$E:$E,0))="","",INDEX('Ficha de inscrição - Aeróbica'!A:A,MATCH('lista de inscritos - Aeróbica'!$A25,'Ficha de inscrição - Aeróbica'!$E:$E,0)))</f>
        <v/>
      </c>
      <c r="C25" s="135" t="str">
        <f ca="1">IF(INDEX('Ficha de inscrição - Aeróbica'!G:G,MATCH('lista de inscritos - Aeróbica'!$A25,'Ficha de inscrição - Aeróbica'!$E:$E,0))="","",INDEX('Ficha de inscrição - Aeróbica'!G:G,MATCH('lista de inscritos - Aeróbica'!$A25,'Ficha de inscrição - Aeróbica'!$E:$E,0)))</f>
        <v/>
      </c>
      <c r="D25" s="129" t="str">
        <f ca="1">IF(INDEX('Ficha de inscrição - Aeróbica'!H:H,MATCH('lista de inscritos - Aeróbica'!$A25,'Ficha de inscrição - Aeróbica'!$E:$E,0))="","",INDEX('Ficha de inscrição - Aeróbica'!H:H,MATCH('lista de inscritos - Aeróbica'!$A25,'Ficha de inscrição - Aeróbica'!$E:$E,0)))</f>
        <v/>
      </c>
      <c r="E25" s="129" t="str">
        <f ca="1">IF(INDEX('Ficha de inscrição - Aeróbica'!I:I,MATCH('lista de inscritos - Aeróbica'!$A25,'Ficha de inscrição - Aeróbica'!$E:$E,0))="","",INDEX('Ficha de inscrição - Aeróbica'!I:I,MATCH('lista de inscritos - Aeróbica'!$A25,'Ficha de inscrição - Aeróbica'!$E:$E,0)))</f>
        <v/>
      </c>
      <c r="F25" s="129" t="str">
        <f ca="1">IF(INDEX('Ficha de inscrição - Aeróbica'!J:J,MATCH('lista de inscritos - Aeróbica'!$A25,'Ficha de inscrição - Aeróbica'!$E:$E,0))="","",INDEX('Ficha de inscrição - Aeróbica'!J:J,MATCH('lista de inscritos - Aeróbica'!$A25,'Ficha de inscrição - Aeróbica'!$E:$E,0)))</f>
        <v/>
      </c>
      <c r="G25" s="129" t="str">
        <f ca="1">IF(INDEX('Ficha de inscrição - Aeróbica'!K:K,MATCH('lista de inscritos - Aeróbica'!$A25,'Ficha de inscrição - Aeróbica'!$E:$E,0))="","",INDEX('Ficha de inscrição - Aeróbica'!K:K,MATCH('lista de inscritos - Aeróbica'!$A25,'Ficha de inscrição - Aeróbica'!$E:$E,0)))</f>
        <v/>
      </c>
    </row>
    <row r="26" spans="1:7" s="9" customFormat="1" ht="9" customHeight="1" x14ac:dyDescent="0.3">
      <c r="A26" s="133"/>
      <c r="B26" s="136"/>
      <c r="C26" s="136"/>
      <c r="D26" s="130"/>
      <c r="E26" s="130"/>
      <c r="F26" s="130"/>
      <c r="G26" s="130"/>
    </row>
    <row r="27" spans="1:7" s="9" customFormat="1" ht="9" customHeight="1" x14ac:dyDescent="0.3">
      <c r="A27" s="134"/>
      <c r="B27" s="137"/>
      <c r="C27" s="137"/>
      <c r="D27" s="131"/>
      <c r="E27" s="131"/>
      <c r="F27" s="131"/>
      <c r="G27" s="131"/>
    </row>
    <row r="28" spans="1:7" s="9" customFormat="1" ht="9" customHeight="1" x14ac:dyDescent="0.3">
      <c r="A28" s="132">
        <v>5</v>
      </c>
      <c r="B28" s="135" t="str">
        <f ca="1">IF(INDEX('Ficha de inscrição - Aeróbica'!A:A,MATCH('lista de inscritos - Aeróbica'!$A28,'Ficha de inscrição - Aeróbica'!$E:$E,0))="","",INDEX('Ficha de inscrição - Aeróbica'!A:A,MATCH('lista de inscritos - Aeróbica'!$A28,'Ficha de inscrição - Aeróbica'!$E:$E,0)))</f>
        <v/>
      </c>
      <c r="C28" s="135" t="str">
        <f ca="1">IF(INDEX('Ficha de inscrição - Aeróbica'!G:G,MATCH('lista de inscritos - Aeróbica'!$A28,'Ficha de inscrição - Aeróbica'!$E:$E,0))="","",INDEX('Ficha de inscrição - Aeróbica'!G:G,MATCH('lista de inscritos - Aeróbica'!$A28,'Ficha de inscrição - Aeróbica'!$E:$E,0)))</f>
        <v/>
      </c>
      <c r="D28" s="129" t="str">
        <f ca="1">IF(INDEX('Ficha de inscrição - Aeróbica'!H:H,MATCH('lista de inscritos - Aeróbica'!$A28,'Ficha de inscrição - Aeróbica'!$E:$E,0))="","",INDEX('Ficha de inscrição - Aeróbica'!H:H,MATCH('lista de inscritos - Aeróbica'!$A28,'Ficha de inscrição - Aeróbica'!$E:$E,0)))</f>
        <v/>
      </c>
      <c r="E28" s="129" t="str">
        <f ca="1">IF(INDEX('Ficha de inscrição - Aeróbica'!I:I,MATCH('lista de inscritos - Aeróbica'!$A28,'Ficha de inscrição - Aeróbica'!$E:$E,0))="","",INDEX('Ficha de inscrição - Aeróbica'!I:I,MATCH('lista de inscritos - Aeróbica'!$A28,'Ficha de inscrição - Aeróbica'!$E:$E,0)))</f>
        <v/>
      </c>
      <c r="F28" s="129" t="str">
        <f ca="1">IF(INDEX('Ficha de inscrição - Aeróbica'!J:J,MATCH('lista de inscritos - Aeróbica'!$A28,'Ficha de inscrição - Aeróbica'!$E:$E,0))="","",INDEX('Ficha de inscrição - Aeróbica'!J:J,MATCH('lista de inscritos - Aeróbica'!$A28,'Ficha de inscrição - Aeróbica'!$E:$E,0)))</f>
        <v/>
      </c>
      <c r="G28" s="129" t="str">
        <f ca="1">IF(INDEX('Ficha de inscrição - Aeróbica'!K:K,MATCH('lista de inscritos - Aeróbica'!$A28,'Ficha de inscrição - Aeróbica'!$E:$E,0))="","",INDEX('Ficha de inscrição - Aeróbica'!K:K,MATCH('lista de inscritos - Aeróbica'!$A28,'Ficha de inscrição - Aeróbica'!$E:$E,0)))</f>
        <v/>
      </c>
    </row>
    <row r="29" spans="1:7" s="9" customFormat="1" ht="9" customHeight="1" x14ac:dyDescent="0.3">
      <c r="A29" s="133"/>
      <c r="B29" s="136"/>
      <c r="C29" s="136"/>
      <c r="D29" s="130"/>
      <c r="E29" s="130"/>
      <c r="F29" s="130"/>
      <c r="G29" s="130"/>
    </row>
    <row r="30" spans="1:7" s="9" customFormat="1" ht="9" customHeight="1" x14ac:dyDescent="0.3">
      <c r="A30" s="134"/>
      <c r="B30" s="137"/>
      <c r="C30" s="137"/>
      <c r="D30" s="131"/>
      <c r="E30" s="131"/>
      <c r="F30" s="131"/>
      <c r="G30" s="131"/>
    </row>
    <row r="31" spans="1:7" s="9" customFormat="1" ht="9" customHeight="1" x14ac:dyDescent="0.3">
      <c r="A31" s="132">
        <v>6</v>
      </c>
      <c r="B31" s="135" t="str">
        <f ca="1">IF(INDEX('Ficha de inscrição - Aeróbica'!A:A,MATCH('lista de inscritos - Aeróbica'!$A31,'Ficha de inscrição - Aeróbica'!$E:$E,0))="","",INDEX('Ficha de inscrição - Aeróbica'!A:A,MATCH('lista de inscritos - Aeróbica'!$A31,'Ficha de inscrição - Aeróbica'!$E:$E,0)))</f>
        <v/>
      </c>
      <c r="C31" s="135" t="str">
        <f ca="1">IF(INDEX('Ficha de inscrição - Aeróbica'!G:G,MATCH('lista de inscritos - Aeróbica'!$A31,'Ficha de inscrição - Aeróbica'!$E:$E,0))="","",INDEX('Ficha de inscrição - Aeróbica'!G:G,MATCH('lista de inscritos - Aeróbica'!$A31,'Ficha de inscrição - Aeróbica'!$E:$E,0)))</f>
        <v/>
      </c>
      <c r="D31" s="129" t="str">
        <f ca="1">IF(INDEX('Ficha de inscrição - Aeróbica'!H:H,MATCH('lista de inscritos - Aeróbica'!$A31,'Ficha de inscrição - Aeróbica'!$E:$E,0))="","",INDEX('Ficha de inscrição - Aeróbica'!H:H,MATCH('lista de inscritos - Aeróbica'!$A31,'Ficha de inscrição - Aeróbica'!$E:$E,0)))</f>
        <v/>
      </c>
      <c r="E31" s="129" t="str">
        <f ca="1">IF(INDEX('Ficha de inscrição - Aeróbica'!I:I,MATCH('lista de inscritos - Aeróbica'!$A31,'Ficha de inscrição - Aeróbica'!$E:$E,0))="","",INDEX('Ficha de inscrição - Aeróbica'!I:I,MATCH('lista de inscritos - Aeróbica'!$A31,'Ficha de inscrição - Aeróbica'!$E:$E,0)))</f>
        <v/>
      </c>
      <c r="F31" s="129" t="str">
        <f ca="1">IF(INDEX('Ficha de inscrição - Aeróbica'!J:J,MATCH('lista de inscritos - Aeróbica'!$A31,'Ficha de inscrição - Aeróbica'!$E:$E,0))="","",INDEX('Ficha de inscrição - Aeróbica'!J:J,MATCH('lista de inscritos - Aeróbica'!$A31,'Ficha de inscrição - Aeróbica'!$E:$E,0)))</f>
        <v/>
      </c>
      <c r="G31" s="129" t="str">
        <f ca="1">IF(INDEX('Ficha de inscrição - Aeróbica'!K:K,MATCH('lista de inscritos - Aeróbica'!$A31,'Ficha de inscrição - Aeróbica'!$E:$E,0))="","",INDEX('Ficha de inscrição - Aeróbica'!K:K,MATCH('lista de inscritos - Aeróbica'!$A31,'Ficha de inscrição - Aeróbica'!$E:$E,0)))</f>
        <v/>
      </c>
    </row>
    <row r="32" spans="1:7" s="9" customFormat="1" ht="9" customHeight="1" x14ac:dyDescent="0.3">
      <c r="A32" s="133"/>
      <c r="B32" s="136"/>
      <c r="C32" s="136"/>
      <c r="D32" s="130"/>
      <c r="E32" s="130"/>
      <c r="F32" s="130"/>
      <c r="G32" s="130"/>
    </row>
    <row r="33" spans="1:7" s="9" customFormat="1" ht="9" customHeight="1" x14ac:dyDescent="0.3">
      <c r="A33" s="134"/>
      <c r="B33" s="137"/>
      <c r="C33" s="137"/>
      <c r="D33" s="131"/>
      <c r="E33" s="131"/>
      <c r="F33" s="131"/>
      <c r="G33" s="131"/>
    </row>
    <row r="34" spans="1:7" s="9" customFormat="1" ht="9" customHeight="1" x14ac:dyDescent="0.3">
      <c r="A34" s="132">
        <v>7</v>
      </c>
      <c r="B34" s="135" t="str">
        <f ca="1">IF(INDEX('Ficha de inscrição - Aeróbica'!A:A,MATCH('lista de inscritos - Aeróbica'!$A34,'Ficha de inscrição - Aeróbica'!$E:$E,0))="","",INDEX('Ficha de inscrição - Aeróbica'!A:A,MATCH('lista de inscritos - Aeróbica'!$A34,'Ficha de inscrição - Aeróbica'!$E:$E,0)))</f>
        <v/>
      </c>
      <c r="C34" s="135" t="str">
        <f ca="1">IF(INDEX('Ficha de inscrição - Aeróbica'!G:G,MATCH('lista de inscritos - Aeróbica'!$A34,'Ficha de inscrição - Aeróbica'!$E:$E,0))="","",INDEX('Ficha de inscrição - Aeróbica'!G:G,MATCH('lista de inscritos - Aeróbica'!$A34,'Ficha de inscrição - Aeróbica'!$E:$E,0)))</f>
        <v/>
      </c>
      <c r="D34" s="129" t="str">
        <f ca="1">IF(INDEX('Ficha de inscrição - Aeróbica'!H:H,MATCH('lista de inscritos - Aeróbica'!$A34,'Ficha de inscrição - Aeróbica'!$E:$E,0))="","",INDEX('Ficha de inscrição - Aeróbica'!H:H,MATCH('lista de inscritos - Aeróbica'!$A34,'Ficha de inscrição - Aeróbica'!$E:$E,0)))</f>
        <v/>
      </c>
      <c r="E34" s="129" t="str">
        <f ca="1">IF(INDEX('Ficha de inscrição - Aeróbica'!I:I,MATCH('lista de inscritos - Aeróbica'!$A34,'Ficha de inscrição - Aeróbica'!$E:$E,0))="","",INDEX('Ficha de inscrição - Aeróbica'!I:I,MATCH('lista de inscritos - Aeróbica'!$A34,'Ficha de inscrição - Aeróbica'!$E:$E,0)))</f>
        <v/>
      </c>
      <c r="F34" s="129" t="str">
        <f ca="1">IF(INDEX('Ficha de inscrição - Aeróbica'!J:J,MATCH('lista de inscritos - Aeróbica'!$A34,'Ficha de inscrição - Aeróbica'!$E:$E,0))="","",INDEX('Ficha de inscrição - Aeróbica'!J:J,MATCH('lista de inscritos - Aeróbica'!$A34,'Ficha de inscrição - Aeróbica'!$E:$E,0)))</f>
        <v/>
      </c>
      <c r="G34" s="129" t="str">
        <f ca="1">IF(INDEX('Ficha de inscrição - Aeróbica'!K:K,MATCH('lista de inscritos - Aeróbica'!$A34,'Ficha de inscrição - Aeróbica'!$E:$E,0))="","",INDEX('Ficha de inscrição - Aeróbica'!K:K,MATCH('lista de inscritos - Aeróbica'!$A34,'Ficha de inscrição - Aeróbica'!$E:$E,0)))</f>
        <v/>
      </c>
    </row>
    <row r="35" spans="1:7" s="9" customFormat="1" ht="9" customHeight="1" x14ac:dyDescent="0.3">
      <c r="A35" s="133"/>
      <c r="B35" s="136"/>
      <c r="C35" s="136"/>
      <c r="D35" s="130"/>
      <c r="E35" s="130"/>
      <c r="F35" s="130"/>
      <c r="G35" s="130"/>
    </row>
    <row r="36" spans="1:7" s="9" customFormat="1" ht="9" customHeight="1" x14ac:dyDescent="0.3">
      <c r="A36" s="134"/>
      <c r="B36" s="137"/>
      <c r="C36" s="137"/>
      <c r="D36" s="131"/>
      <c r="E36" s="131"/>
      <c r="F36" s="131"/>
      <c r="G36" s="131"/>
    </row>
    <row r="37" spans="1:7" s="9" customFormat="1" ht="9" customHeight="1" x14ac:dyDescent="0.3">
      <c r="A37" s="132">
        <v>8</v>
      </c>
      <c r="B37" s="135" t="str">
        <f ca="1">IF(INDEX('Ficha de inscrição - Aeróbica'!A:A,MATCH('lista de inscritos - Aeróbica'!$A37,'Ficha de inscrição - Aeróbica'!$E:$E,0))="","",INDEX('Ficha de inscrição - Aeróbica'!A:A,MATCH('lista de inscritos - Aeróbica'!$A37,'Ficha de inscrição - Aeróbica'!$E:$E,0)))</f>
        <v/>
      </c>
      <c r="C37" s="135" t="str">
        <f ca="1">IF(INDEX('Ficha de inscrição - Aeróbica'!G:G,MATCH('lista de inscritos - Aeróbica'!$A37,'Ficha de inscrição - Aeróbica'!$E:$E,0))="","",INDEX('Ficha de inscrição - Aeróbica'!G:G,MATCH('lista de inscritos - Aeróbica'!$A37,'Ficha de inscrição - Aeróbica'!$E:$E,0)))</f>
        <v/>
      </c>
      <c r="D37" s="129" t="str">
        <f ca="1">IF(INDEX('Ficha de inscrição - Aeróbica'!H:H,MATCH('lista de inscritos - Aeróbica'!$A37,'Ficha de inscrição - Aeróbica'!$E:$E,0))="","",INDEX('Ficha de inscrição - Aeróbica'!H:H,MATCH('lista de inscritos - Aeróbica'!$A37,'Ficha de inscrição - Aeróbica'!$E:$E,0)))</f>
        <v/>
      </c>
      <c r="E37" s="129" t="str">
        <f ca="1">IF(INDEX('Ficha de inscrição - Aeróbica'!I:I,MATCH('lista de inscritos - Aeróbica'!$A37,'Ficha de inscrição - Aeróbica'!$E:$E,0))="","",INDEX('Ficha de inscrição - Aeróbica'!I:I,MATCH('lista de inscritos - Aeróbica'!$A37,'Ficha de inscrição - Aeróbica'!$E:$E,0)))</f>
        <v/>
      </c>
      <c r="F37" s="129" t="str">
        <f ca="1">IF(INDEX('Ficha de inscrição - Aeróbica'!J:J,MATCH('lista de inscritos - Aeróbica'!$A37,'Ficha de inscrição - Aeróbica'!$E:$E,0))="","",INDEX('Ficha de inscrição - Aeróbica'!J:J,MATCH('lista de inscritos - Aeróbica'!$A37,'Ficha de inscrição - Aeróbica'!$E:$E,0)))</f>
        <v/>
      </c>
      <c r="G37" s="129" t="str">
        <f ca="1">IF(INDEX('Ficha de inscrição - Aeróbica'!K:K,MATCH('lista de inscritos - Aeróbica'!$A37,'Ficha de inscrição - Aeróbica'!$E:$E,0))="","",INDEX('Ficha de inscrição - Aeróbica'!K:K,MATCH('lista de inscritos - Aeróbica'!$A37,'Ficha de inscrição - Aeróbica'!$E:$E,0)))</f>
        <v/>
      </c>
    </row>
    <row r="38" spans="1:7" s="9" customFormat="1" ht="9" customHeight="1" x14ac:dyDescent="0.3">
      <c r="A38" s="133"/>
      <c r="B38" s="136"/>
      <c r="C38" s="136"/>
      <c r="D38" s="130"/>
      <c r="E38" s="130"/>
      <c r="F38" s="130"/>
      <c r="G38" s="130"/>
    </row>
    <row r="39" spans="1:7" s="9" customFormat="1" ht="9" customHeight="1" x14ac:dyDescent="0.3">
      <c r="A39" s="134"/>
      <c r="B39" s="137"/>
      <c r="C39" s="137"/>
      <c r="D39" s="131"/>
      <c r="E39" s="131"/>
      <c r="F39" s="131"/>
      <c r="G39" s="131"/>
    </row>
    <row r="40" spans="1:7" s="9" customFormat="1" ht="9" customHeight="1" x14ac:dyDescent="0.3">
      <c r="A40" s="132">
        <v>9</v>
      </c>
      <c r="B40" s="135" t="str">
        <f ca="1">IF(INDEX('Ficha de inscrição - Aeróbica'!A:A,MATCH('lista de inscritos - Aeróbica'!$A40,'Ficha de inscrição - Aeróbica'!$E:$E,0))="","",INDEX('Ficha de inscrição - Aeróbica'!A:A,MATCH('lista de inscritos - Aeróbica'!$A40,'Ficha de inscrição - Aeróbica'!$E:$E,0)))</f>
        <v/>
      </c>
      <c r="C40" s="135" t="str">
        <f ca="1">IF(INDEX('Ficha de inscrição - Aeróbica'!G:G,MATCH('lista de inscritos - Aeróbica'!$A40,'Ficha de inscrição - Aeróbica'!$E:$E,0))="","",INDEX('Ficha de inscrição - Aeróbica'!G:G,MATCH('lista de inscritos - Aeróbica'!$A40,'Ficha de inscrição - Aeróbica'!$E:$E,0)))</f>
        <v/>
      </c>
      <c r="D40" s="129" t="str">
        <f ca="1">IF(INDEX('Ficha de inscrição - Aeróbica'!H:H,MATCH('lista de inscritos - Aeróbica'!$A40,'Ficha de inscrição - Aeróbica'!$E:$E,0))="","",INDEX('Ficha de inscrição - Aeróbica'!H:H,MATCH('lista de inscritos - Aeróbica'!$A40,'Ficha de inscrição - Aeróbica'!$E:$E,0)))</f>
        <v/>
      </c>
      <c r="E40" s="129" t="str">
        <f ca="1">IF(INDEX('Ficha de inscrição - Aeróbica'!I:I,MATCH('lista de inscritos - Aeróbica'!$A40,'Ficha de inscrição - Aeróbica'!$E:$E,0))="","",INDEX('Ficha de inscrição - Aeróbica'!I:I,MATCH('lista de inscritos - Aeróbica'!$A40,'Ficha de inscrição - Aeróbica'!$E:$E,0)))</f>
        <v/>
      </c>
      <c r="F40" s="129" t="str">
        <f ca="1">IF(INDEX('Ficha de inscrição - Aeróbica'!J:J,MATCH('lista de inscritos - Aeróbica'!$A40,'Ficha de inscrição - Aeróbica'!$E:$E,0))="","",INDEX('Ficha de inscrição - Aeróbica'!J:J,MATCH('lista de inscritos - Aeróbica'!$A40,'Ficha de inscrição - Aeróbica'!$E:$E,0)))</f>
        <v/>
      </c>
      <c r="G40" s="129" t="str">
        <f ca="1">IF(INDEX('Ficha de inscrição - Aeróbica'!K:K,MATCH('lista de inscritos - Aeróbica'!$A40,'Ficha de inscrição - Aeróbica'!$E:$E,0))="","",INDEX('Ficha de inscrição - Aeróbica'!K:K,MATCH('lista de inscritos - Aeróbica'!$A40,'Ficha de inscrição - Aeróbica'!$E:$E,0)))</f>
        <v/>
      </c>
    </row>
    <row r="41" spans="1:7" s="9" customFormat="1" ht="9" customHeight="1" x14ac:dyDescent="0.3">
      <c r="A41" s="133"/>
      <c r="B41" s="136"/>
      <c r="C41" s="136"/>
      <c r="D41" s="130"/>
      <c r="E41" s="130"/>
      <c r="F41" s="130"/>
      <c r="G41" s="130"/>
    </row>
    <row r="42" spans="1:7" s="9" customFormat="1" ht="9" customHeight="1" x14ac:dyDescent="0.3">
      <c r="A42" s="134"/>
      <c r="B42" s="137"/>
      <c r="C42" s="137"/>
      <c r="D42" s="131"/>
      <c r="E42" s="131"/>
      <c r="F42" s="131"/>
      <c r="G42" s="131"/>
    </row>
    <row r="43" spans="1:7" s="9" customFormat="1" ht="9" customHeight="1" x14ac:dyDescent="0.3">
      <c r="A43" s="132">
        <v>10</v>
      </c>
      <c r="B43" s="135" t="str">
        <f ca="1">IF(INDEX('Ficha de inscrição - Aeróbica'!A:A,MATCH('lista de inscritos - Aeróbica'!$A43,'Ficha de inscrição - Aeróbica'!$E:$E,0))="","",INDEX('Ficha de inscrição - Aeróbica'!A:A,MATCH('lista de inscritos - Aeróbica'!$A43,'Ficha de inscrição - Aeróbica'!$E:$E,0)))</f>
        <v/>
      </c>
      <c r="C43" s="135" t="str">
        <f ca="1">IF(INDEX('Ficha de inscrição - Aeróbica'!G:G,MATCH('lista de inscritos - Aeróbica'!$A43,'Ficha de inscrição - Aeróbica'!$E:$E,0))="","",INDEX('Ficha de inscrição - Aeróbica'!G:G,MATCH('lista de inscritos - Aeróbica'!$A43,'Ficha de inscrição - Aeróbica'!$E:$E,0)))</f>
        <v/>
      </c>
      <c r="D43" s="129" t="str">
        <f ca="1">IF(INDEX('Ficha de inscrição - Aeróbica'!H:H,MATCH('lista de inscritos - Aeróbica'!$A43,'Ficha de inscrição - Aeróbica'!$E:$E,0))="","",INDEX('Ficha de inscrição - Aeróbica'!H:H,MATCH('lista de inscritos - Aeróbica'!$A43,'Ficha de inscrição - Aeróbica'!$E:$E,0)))</f>
        <v/>
      </c>
      <c r="E43" s="129" t="str">
        <f ca="1">IF(INDEX('Ficha de inscrição - Aeróbica'!I:I,MATCH('lista de inscritos - Aeróbica'!$A43,'Ficha de inscrição - Aeróbica'!$E:$E,0))="","",INDEX('Ficha de inscrição - Aeróbica'!I:I,MATCH('lista de inscritos - Aeróbica'!$A43,'Ficha de inscrição - Aeróbica'!$E:$E,0)))</f>
        <v/>
      </c>
      <c r="F43" s="129" t="str">
        <f ca="1">IF(INDEX('Ficha de inscrição - Aeróbica'!J:J,MATCH('lista de inscritos - Aeróbica'!$A43,'Ficha de inscrição - Aeróbica'!$E:$E,0))="","",INDEX('Ficha de inscrição - Aeróbica'!J:J,MATCH('lista de inscritos - Aeróbica'!$A43,'Ficha de inscrição - Aeróbica'!$E:$E,0)))</f>
        <v/>
      </c>
      <c r="G43" s="129" t="str">
        <f ca="1">IF(INDEX('Ficha de inscrição - Aeróbica'!K:K,MATCH('lista de inscritos - Aeróbica'!$A43,'Ficha de inscrição - Aeróbica'!$E:$E,0))="","",INDEX('Ficha de inscrição - Aeróbica'!K:K,MATCH('lista de inscritos - Aeróbica'!$A43,'Ficha de inscrição - Aeróbica'!$E:$E,0)))</f>
        <v/>
      </c>
    </row>
    <row r="44" spans="1:7" s="9" customFormat="1" ht="9" customHeight="1" x14ac:dyDescent="0.3">
      <c r="A44" s="133"/>
      <c r="B44" s="136"/>
      <c r="C44" s="136"/>
      <c r="D44" s="130"/>
      <c r="E44" s="130"/>
      <c r="F44" s="130"/>
      <c r="G44" s="130"/>
    </row>
    <row r="45" spans="1:7" s="9" customFormat="1" ht="9" customHeight="1" x14ac:dyDescent="0.3">
      <c r="A45" s="134"/>
      <c r="B45" s="137"/>
      <c r="C45" s="137"/>
      <c r="D45" s="131"/>
      <c r="E45" s="131"/>
      <c r="F45" s="131"/>
      <c r="G45" s="131"/>
    </row>
    <row r="46" spans="1:7" s="9" customFormat="1" ht="9" customHeight="1" x14ac:dyDescent="0.3">
      <c r="A46" s="132">
        <v>11</v>
      </c>
      <c r="B46" s="135" t="str">
        <f ca="1">IF(INDEX('Ficha de inscrição - Aeróbica'!A:A,MATCH('lista de inscritos - Aeróbica'!$A46,'Ficha de inscrição - Aeróbica'!$E:$E,0))="","",INDEX('Ficha de inscrição - Aeróbica'!A:A,MATCH('lista de inscritos - Aeróbica'!$A46,'Ficha de inscrição - Aeróbica'!$E:$E,0)))</f>
        <v/>
      </c>
      <c r="C46" s="129" t="str">
        <f ca="1">IF(INDEX('Ficha de inscrição - Aeróbica'!G:G,MATCH('lista de inscritos - Aeróbica'!$A46,'Ficha de inscrição - Aeróbica'!$E:$E,0))="","",INDEX('Ficha de inscrição - Aeróbica'!G:G,MATCH('lista de inscritos - Aeróbica'!$A46,'Ficha de inscrição - Aeróbica'!$E:$E,0)))</f>
        <v/>
      </c>
      <c r="D46" s="129" t="str">
        <f ca="1">IF(INDEX('Ficha de inscrição - Aeróbica'!H:H,MATCH('lista de inscritos - Aeróbica'!$A46,'Ficha de inscrição - Aeróbica'!$E:$E,0))="","",INDEX('Ficha de inscrição - Aeróbica'!H:H,MATCH('lista de inscritos - Aeróbica'!$A46,'Ficha de inscrição - Aeróbica'!$E:$E,0)))</f>
        <v/>
      </c>
      <c r="E46" s="129" t="str">
        <f ca="1">IF(INDEX('Ficha de inscrição - Aeróbica'!I:I,MATCH('lista de inscritos - Aeróbica'!$A46,'Ficha de inscrição - Aeróbica'!$E:$E,0))="","",INDEX('Ficha de inscrição - Aeróbica'!I:I,MATCH('lista de inscritos - Aeróbica'!$A46,'Ficha de inscrição - Aeróbica'!$E:$E,0)))</f>
        <v/>
      </c>
      <c r="F46" s="129" t="str">
        <f ca="1">IF(INDEX('Ficha de inscrição - Aeróbica'!J:J,MATCH('lista de inscritos - Aeróbica'!$A46,'Ficha de inscrição - Aeróbica'!$E:$E,0))="","",INDEX('Ficha de inscrição - Aeróbica'!J:J,MATCH('lista de inscritos - Aeróbica'!$A46,'Ficha de inscrição - Aeróbica'!$E:$E,0)))</f>
        <v/>
      </c>
      <c r="G46" s="129" t="str">
        <f ca="1">IF(INDEX('Ficha de inscrição - Aeróbica'!K:K,MATCH('lista de inscritos - Aeróbica'!$A46,'Ficha de inscrição - Aeróbica'!$E:$E,0))="","",INDEX('Ficha de inscrição - Aeróbica'!K:K,MATCH('lista de inscritos - Aeróbica'!$A46,'Ficha de inscrição - Aeróbica'!$E:$E,0)))</f>
        <v/>
      </c>
    </row>
    <row r="47" spans="1:7" s="9" customFormat="1" ht="9" customHeight="1" x14ac:dyDescent="0.3">
      <c r="A47" s="133"/>
      <c r="B47" s="136"/>
      <c r="C47" s="130"/>
      <c r="D47" s="130"/>
      <c r="E47" s="130"/>
      <c r="F47" s="130"/>
      <c r="G47" s="130"/>
    </row>
    <row r="48" spans="1:7" s="9" customFormat="1" ht="9" customHeight="1" x14ac:dyDescent="0.3">
      <c r="A48" s="134"/>
      <c r="B48" s="137"/>
      <c r="C48" s="131"/>
      <c r="D48" s="131"/>
      <c r="E48" s="131"/>
      <c r="F48" s="131"/>
      <c r="G48" s="131"/>
    </row>
    <row r="49" spans="1:7" s="9" customFormat="1" ht="9" customHeight="1" x14ac:dyDescent="0.3">
      <c r="A49" s="132">
        <v>12</v>
      </c>
      <c r="B49" s="135" t="str">
        <f ca="1">IF(INDEX('Ficha de inscrição - Aeróbica'!A:A,MATCH('lista de inscritos - Aeróbica'!$A49,'Ficha de inscrição - Aeróbica'!$E:$E,0))="","",INDEX('Ficha de inscrição - Aeróbica'!A:A,MATCH('lista de inscritos - Aeróbica'!$A49,'Ficha de inscrição - Aeróbica'!$E:$E,0)))</f>
        <v/>
      </c>
      <c r="C49" s="129" t="str">
        <f ca="1">IF(INDEX('Ficha de inscrição - Aeróbica'!G:G,MATCH('lista de inscritos - Aeróbica'!$A49,'Ficha de inscrição - Aeróbica'!$E:$E,0))="","",INDEX('Ficha de inscrição - Aeróbica'!G:G,MATCH('lista de inscritos - Aeróbica'!$A49,'Ficha de inscrição - Aeróbica'!$E:$E,0)))</f>
        <v/>
      </c>
      <c r="D49" s="129" t="str">
        <f ca="1">IF(INDEX('Ficha de inscrição - Aeróbica'!H:H,MATCH('lista de inscritos - Aeróbica'!$A49,'Ficha de inscrição - Aeróbica'!$E:$E,0))="","",INDEX('Ficha de inscrição - Aeróbica'!H:H,MATCH('lista de inscritos - Aeróbica'!$A49,'Ficha de inscrição - Aeróbica'!$E:$E,0)))</f>
        <v/>
      </c>
      <c r="E49" s="129" t="str">
        <f ca="1">IF(INDEX('Ficha de inscrição - Aeróbica'!I:I,MATCH('lista de inscritos - Aeróbica'!$A49,'Ficha de inscrição - Aeróbica'!$E:$E,0))="","",INDEX('Ficha de inscrição - Aeróbica'!I:I,MATCH('lista de inscritos - Aeróbica'!$A49,'Ficha de inscrição - Aeróbica'!$E:$E,0)))</f>
        <v/>
      </c>
      <c r="F49" s="129" t="str">
        <f ca="1">IF(INDEX('Ficha de inscrição - Aeróbica'!J:J,MATCH('lista de inscritos - Aeróbica'!$A49,'Ficha de inscrição - Aeróbica'!$E:$E,0))="","",INDEX('Ficha de inscrição - Aeróbica'!J:J,MATCH('lista de inscritos - Aeróbica'!$A49,'Ficha de inscrição - Aeróbica'!$E:$E,0)))</f>
        <v/>
      </c>
      <c r="G49" s="129" t="str">
        <f ca="1">IF(INDEX('Ficha de inscrição - Aeróbica'!K:K,MATCH('lista de inscritos - Aeróbica'!$A49,'Ficha de inscrição - Aeróbica'!$E:$E,0))="","",INDEX('Ficha de inscrição - Aeróbica'!K:K,MATCH('lista de inscritos - Aeróbica'!$A49,'Ficha de inscrição - Aeróbica'!$E:$E,0)))</f>
        <v/>
      </c>
    </row>
    <row r="50" spans="1:7" s="9" customFormat="1" ht="9" customHeight="1" x14ac:dyDescent="0.3">
      <c r="A50" s="133"/>
      <c r="B50" s="136"/>
      <c r="C50" s="130"/>
      <c r="D50" s="130"/>
      <c r="E50" s="130"/>
      <c r="F50" s="130"/>
      <c r="G50" s="130"/>
    </row>
    <row r="51" spans="1:7" s="9" customFormat="1" ht="9" customHeight="1" x14ac:dyDescent="0.3">
      <c r="A51" s="134"/>
      <c r="B51" s="137"/>
      <c r="C51" s="131"/>
      <c r="D51" s="131"/>
      <c r="E51" s="131"/>
      <c r="F51" s="131"/>
      <c r="G51" s="131"/>
    </row>
    <row r="52" spans="1:7" s="9" customFormat="1" ht="9" customHeight="1" x14ac:dyDescent="0.3">
      <c r="A52" s="132">
        <v>13</v>
      </c>
      <c r="B52" s="135" t="str">
        <f ca="1">IF(INDEX('Ficha de inscrição - Aeróbica'!A:A,MATCH('lista de inscritos - Aeróbica'!$A52,'Ficha de inscrição - Aeróbica'!$E:$E,0))="","",INDEX('Ficha de inscrição - Aeróbica'!A:A,MATCH('lista de inscritos - Aeróbica'!$A52,'Ficha de inscrição - Aeróbica'!$E:$E,0)))</f>
        <v/>
      </c>
      <c r="C52" s="129" t="str">
        <f ca="1">IF(INDEX('Ficha de inscrição - Aeróbica'!G:G,MATCH('lista de inscritos - Aeróbica'!$A52,'Ficha de inscrição - Aeróbica'!$E:$E,0))="","",INDEX('Ficha de inscrição - Aeróbica'!G:G,MATCH('lista de inscritos - Aeróbica'!$A52,'Ficha de inscrição - Aeróbica'!$E:$E,0)))</f>
        <v/>
      </c>
      <c r="D52" s="129" t="str">
        <f ca="1">IF(INDEX('Ficha de inscrição - Aeróbica'!H:H,MATCH('lista de inscritos - Aeróbica'!$A52,'Ficha de inscrição - Aeróbica'!$E:$E,0))="","",INDEX('Ficha de inscrição - Aeróbica'!H:H,MATCH('lista de inscritos - Aeróbica'!$A52,'Ficha de inscrição - Aeróbica'!$E:$E,0)))</f>
        <v/>
      </c>
      <c r="E52" s="129" t="str">
        <f ca="1">IF(INDEX('Ficha de inscrição - Aeróbica'!I:I,MATCH('lista de inscritos - Aeróbica'!$A52,'Ficha de inscrição - Aeróbica'!$E:$E,0))="","",INDEX('Ficha de inscrição - Aeróbica'!I:I,MATCH('lista de inscritos - Aeróbica'!$A52,'Ficha de inscrição - Aeróbica'!$E:$E,0)))</f>
        <v/>
      </c>
      <c r="F52" s="129" t="str">
        <f ca="1">IF(INDEX('Ficha de inscrição - Aeróbica'!J:J,MATCH('lista de inscritos - Aeróbica'!$A52,'Ficha de inscrição - Aeróbica'!$E:$E,0))="","",INDEX('Ficha de inscrição - Aeróbica'!J:J,MATCH('lista de inscritos - Aeróbica'!$A52,'Ficha de inscrição - Aeróbica'!$E:$E,0)))</f>
        <v/>
      </c>
      <c r="G52" s="129" t="str">
        <f ca="1">IF(INDEX('Ficha de inscrição - Aeróbica'!K:K,MATCH('lista de inscritos - Aeróbica'!$A52,'Ficha de inscrição - Aeróbica'!$E:$E,0))="","",INDEX('Ficha de inscrição - Aeróbica'!K:K,MATCH('lista de inscritos - Aeróbica'!$A52,'Ficha de inscrição - Aeróbica'!$E:$E,0)))</f>
        <v/>
      </c>
    </row>
    <row r="53" spans="1:7" s="9" customFormat="1" ht="9" customHeight="1" x14ac:dyDescent="0.3">
      <c r="A53" s="133"/>
      <c r="B53" s="136"/>
      <c r="C53" s="130"/>
      <c r="D53" s="130"/>
      <c r="E53" s="130"/>
      <c r="F53" s="130"/>
      <c r="G53" s="130"/>
    </row>
    <row r="54" spans="1:7" s="9" customFormat="1" ht="9" customHeight="1" x14ac:dyDescent="0.3">
      <c r="A54" s="134"/>
      <c r="B54" s="137"/>
      <c r="C54" s="131"/>
      <c r="D54" s="131"/>
      <c r="E54" s="131"/>
      <c r="F54" s="131"/>
      <c r="G54" s="131"/>
    </row>
    <row r="55" spans="1:7" s="9" customFormat="1" ht="9" customHeight="1" x14ac:dyDescent="0.3">
      <c r="A55" s="132">
        <v>14</v>
      </c>
      <c r="B55" s="135" t="str">
        <f ca="1">IF(INDEX('Ficha de inscrição - Aeróbica'!A:A,MATCH('lista de inscritos - Aeróbica'!$A55,'Ficha de inscrição - Aeróbica'!$E:$E,0))="","",INDEX('Ficha de inscrição - Aeróbica'!A:A,MATCH('lista de inscritos - Aeróbica'!$A55,'Ficha de inscrição - Aeróbica'!$E:$E,0)))</f>
        <v/>
      </c>
      <c r="C55" s="129" t="str">
        <f ca="1">IF(INDEX('Ficha de inscrição - Aeróbica'!G:G,MATCH('lista de inscritos - Aeróbica'!$A55,'Ficha de inscrição - Aeróbica'!$E:$E,0))="","",INDEX('Ficha de inscrição - Aeróbica'!G:G,MATCH('lista de inscritos - Aeróbica'!$A55,'Ficha de inscrição - Aeróbica'!$E:$E,0)))</f>
        <v/>
      </c>
      <c r="D55" s="129" t="str">
        <f ca="1">IF(INDEX('Ficha de inscrição - Aeróbica'!H:H,MATCH('lista de inscritos - Aeróbica'!$A55,'Ficha de inscrição - Aeróbica'!$E:$E,0))="","",INDEX('Ficha de inscrição - Aeróbica'!H:H,MATCH('lista de inscritos - Aeróbica'!$A55,'Ficha de inscrição - Aeróbica'!$E:$E,0)))</f>
        <v/>
      </c>
      <c r="E55" s="129" t="str">
        <f ca="1">IF(INDEX('Ficha de inscrição - Aeróbica'!I:I,MATCH('lista de inscritos - Aeróbica'!$A55,'Ficha de inscrição - Aeróbica'!$E:$E,0))="","",INDEX('Ficha de inscrição - Aeróbica'!I:I,MATCH('lista de inscritos - Aeróbica'!$A55,'Ficha de inscrição - Aeróbica'!$E:$E,0)))</f>
        <v/>
      </c>
      <c r="F55" s="129" t="str">
        <f ca="1">IF(INDEX('Ficha de inscrição - Aeróbica'!J:J,MATCH('lista de inscritos - Aeróbica'!$A55,'Ficha de inscrição - Aeróbica'!$E:$E,0))="","",INDEX('Ficha de inscrição - Aeróbica'!J:J,MATCH('lista de inscritos - Aeróbica'!$A55,'Ficha de inscrição - Aeróbica'!$E:$E,0)))</f>
        <v/>
      </c>
      <c r="G55" s="129" t="str">
        <f ca="1">IF(INDEX('Ficha de inscrição - Aeróbica'!K:K,MATCH('lista de inscritos - Aeróbica'!$A55,'Ficha de inscrição - Aeróbica'!$E:$E,0))="","",INDEX('Ficha de inscrição - Aeróbica'!K:K,MATCH('lista de inscritos - Aeróbica'!$A55,'Ficha de inscrição - Aeróbica'!$E:$E,0)))</f>
        <v/>
      </c>
    </row>
    <row r="56" spans="1:7" s="9" customFormat="1" ht="9" customHeight="1" x14ac:dyDescent="0.3">
      <c r="A56" s="133"/>
      <c r="B56" s="136"/>
      <c r="C56" s="130"/>
      <c r="D56" s="130"/>
      <c r="E56" s="130"/>
      <c r="F56" s="130"/>
      <c r="G56" s="130"/>
    </row>
    <row r="57" spans="1:7" s="9" customFormat="1" ht="9" customHeight="1" x14ac:dyDescent="0.3">
      <c r="A57" s="134"/>
      <c r="B57" s="137"/>
      <c r="C57" s="131"/>
      <c r="D57" s="131"/>
      <c r="E57" s="131"/>
      <c r="F57" s="131"/>
      <c r="G57" s="131"/>
    </row>
    <row r="58" spans="1:7" s="9" customFormat="1" ht="9" customHeight="1" x14ac:dyDescent="0.3">
      <c r="A58" s="132">
        <v>15</v>
      </c>
      <c r="B58" s="135" t="str">
        <f ca="1">IF(INDEX('Ficha de inscrição - Aeróbica'!A:A,MATCH('lista de inscritos - Aeróbica'!$A58,'Ficha de inscrição - Aeróbica'!$E:$E,0))="","",INDEX('Ficha de inscrição - Aeróbica'!A:A,MATCH('lista de inscritos - Aeróbica'!$A58,'Ficha de inscrição - Aeróbica'!$E:$E,0)))</f>
        <v/>
      </c>
      <c r="C58" s="129" t="str">
        <f ca="1">IF(INDEX('Ficha de inscrição - Aeróbica'!G:G,MATCH('lista de inscritos - Aeróbica'!$A58,'Ficha de inscrição - Aeróbica'!$E:$E,0))="","",INDEX('Ficha de inscrição - Aeróbica'!G:G,MATCH('lista de inscritos - Aeróbica'!$A58,'Ficha de inscrição - Aeróbica'!$E:$E,0)))</f>
        <v/>
      </c>
      <c r="D58" s="129" t="str">
        <f ca="1">IF(INDEX('Ficha de inscrição - Aeróbica'!H:H,MATCH('lista de inscritos - Aeróbica'!$A58,'Ficha de inscrição - Aeróbica'!$E:$E,0))="","",INDEX('Ficha de inscrição - Aeróbica'!H:H,MATCH('lista de inscritos - Aeróbica'!$A58,'Ficha de inscrição - Aeróbica'!$E:$E,0)))</f>
        <v/>
      </c>
      <c r="E58" s="129" t="str">
        <f ca="1">IF(INDEX('Ficha de inscrição - Aeróbica'!I:I,MATCH('lista de inscritos - Aeróbica'!$A58,'Ficha de inscrição - Aeróbica'!$E:$E,0))="","",INDEX('Ficha de inscrição - Aeróbica'!I:I,MATCH('lista de inscritos - Aeróbica'!$A58,'Ficha de inscrição - Aeróbica'!$E:$E,0)))</f>
        <v/>
      </c>
      <c r="F58" s="129" t="str">
        <f ca="1">IF(INDEX('Ficha de inscrição - Aeróbica'!J:J,MATCH('lista de inscritos - Aeróbica'!$A58,'Ficha de inscrição - Aeróbica'!$E:$E,0))="","",INDEX('Ficha de inscrição - Aeróbica'!J:J,MATCH('lista de inscritos - Aeróbica'!$A58,'Ficha de inscrição - Aeróbica'!$E:$E,0)))</f>
        <v/>
      </c>
      <c r="G58" s="129" t="str">
        <f ca="1">IF(INDEX('Ficha de inscrição - Aeróbica'!K:K,MATCH('lista de inscritos - Aeróbica'!$A58,'Ficha de inscrição - Aeróbica'!$E:$E,0))="","",INDEX('Ficha de inscrição - Aeróbica'!K:K,MATCH('lista de inscritos - Aeróbica'!$A58,'Ficha de inscrição - Aeróbica'!$E:$E,0)))</f>
        <v/>
      </c>
    </row>
    <row r="59" spans="1:7" s="9" customFormat="1" ht="9" customHeight="1" x14ac:dyDescent="0.3">
      <c r="A59" s="133"/>
      <c r="B59" s="136"/>
      <c r="C59" s="130"/>
      <c r="D59" s="130"/>
      <c r="E59" s="130"/>
      <c r="F59" s="130"/>
      <c r="G59" s="130"/>
    </row>
    <row r="60" spans="1:7" s="9" customFormat="1" ht="9" customHeight="1" x14ac:dyDescent="0.3">
      <c r="A60" s="134"/>
      <c r="B60" s="137"/>
      <c r="C60" s="131"/>
      <c r="D60" s="131"/>
      <c r="E60" s="131"/>
      <c r="F60" s="131"/>
      <c r="G60" s="131"/>
    </row>
    <row r="61" spans="1:7" s="9" customFormat="1" ht="9" customHeight="1" x14ac:dyDescent="0.3">
      <c r="A61" s="132">
        <v>16</v>
      </c>
      <c r="B61" s="135" t="str">
        <f ca="1">IF(INDEX('Ficha de inscrição - Aeróbica'!A:A,MATCH('lista de inscritos - Aeróbica'!$A61,'Ficha de inscrição - Aeróbica'!$E:$E,0))="","",INDEX('Ficha de inscrição - Aeróbica'!A:A,MATCH('lista de inscritos - Aeróbica'!$A61,'Ficha de inscrição - Aeróbica'!$E:$E,0)))</f>
        <v/>
      </c>
      <c r="C61" s="129" t="str">
        <f ca="1">IF(INDEX('Ficha de inscrição - Aeróbica'!G:G,MATCH('lista de inscritos - Aeróbica'!$A61,'Ficha de inscrição - Aeróbica'!$E:$E,0))="","",INDEX('Ficha de inscrição - Aeróbica'!G:G,MATCH('lista de inscritos - Aeróbica'!$A61,'Ficha de inscrição - Aeróbica'!$E:$E,0)))</f>
        <v/>
      </c>
      <c r="D61" s="129" t="str">
        <f ca="1">IF(INDEX('Ficha de inscrição - Aeróbica'!H:H,MATCH('lista de inscritos - Aeróbica'!$A61,'Ficha de inscrição - Aeróbica'!$E:$E,0))="","",INDEX('Ficha de inscrição - Aeróbica'!H:H,MATCH('lista de inscritos - Aeróbica'!$A61,'Ficha de inscrição - Aeróbica'!$E:$E,0)))</f>
        <v/>
      </c>
      <c r="E61" s="129" t="str">
        <f ca="1">IF(INDEX('Ficha de inscrição - Aeróbica'!I:I,MATCH('lista de inscritos - Aeróbica'!$A61,'Ficha de inscrição - Aeróbica'!$E:$E,0))="","",INDEX('Ficha de inscrição - Aeróbica'!I:I,MATCH('lista de inscritos - Aeróbica'!$A61,'Ficha de inscrição - Aeróbica'!$E:$E,0)))</f>
        <v/>
      </c>
      <c r="F61" s="129" t="str">
        <f ca="1">IF(INDEX('Ficha de inscrição - Aeróbica'!J:J,MATCH('lista de inscritos - Aeróbica'!$A61,'Ficha de inscrição - Aeróbica'!$E:$E,0))="","",INDEX('Ficha de inscrição - Aeróbica'!J:J,MATCH('lista de inscritos - Aeróbica'!$A61,'Ficha de inscrição - Aeróbica'!$E:$E,0)))</f>
        <v/>
      </c>
      <c r="G61" s="129" t="str">
        <f ca="1">IF(INDEX('Ficha de inscrição - Aeróbica'!K:K,MATCH('lista de inscritos - Aeróbica'!$A61,'Ficha de inscrição - Aeróbica'!$E:$E,0))="","",INDEX('Ficha de inscrição - Aeróbica'!K:K,MATCH('lista de inscritos - Aeróbica'!$A61,'Ficha de inscrição - Aeróbica'!$E:$E,0)))</f>
        <v/>
      </c>
    </row>
    <row r="62" spans="1:7" s="9" customFormat="1" ht="9" customHeight="1" x14ac:dyDescent="0.3">
      <c r="A62" s="133"/>
      <c r="B62" s="136"/>
      <c r="C62" s="130"/>
      <c r="D62" s="130"/>
      <c r="E62" s="130"/>
      <c r="F62" s="130"/>
      <c r="G62" s="130"/>
    </row>
    <row r="63" spans="1:7" s="9" customFormat="1" ht="9" customHeight="1" x14ac:dyDescent="0.3">
      <c r="A63" s="134"/>
      <c r="B63" s="137"/>
      <c r="C63" s="131"/>
      <c r="D63" s="131"/>
      <c r="E63" s="131"/>
      <c r="F63" s="131"/>
      <c r="G63" s="131"/>
    </row>
    <row r="64" spans="1:7" s="9" customFormat="1" ht="9" customHeight="1" x14ac:dyDescent="0.3">
      <c r="A64" s="132">
        <v>17</v>
      </c>
      <c r="B64" s="135" t="str">
        <f ca="1">IF(INDEX('Ficha de inscrição - Aeróbica'!A:A,MATCH('lista de inscritos - Aeróbica'!$A64,'Ficha de inscrição - Aeróbica'!$E:$E,0))="","",INDEX('Ficha de inscrição - Aeróbica'!A:A,MATCH('lista de inscritos - Aeróbica'!$A64,'Ficha de inscrição - Aeróbica'!$E:$E,0)))</f>
        <v/>
      </c>
      <c r="C64" s="129" t="str">
        <f ca="1">IF(INDEX('Ficha de inscrição - Aeróbica'!G:G,MATCH('lista de inscritos - Aeróbica'!$A64,'Ficha de inscrição - Aeróbica'!$E:$E,0))="","",INDEX('Ficha de inscrição - Aeróbica'!G:G,MATCH('lista de inscritos - Aeróbica'!$A64,'Ficha de inscrição - Aeróbica'!$E:$E,0)))</f>
        <v/>
      </c>
      <c r="D64" s="129" t="str">
        <f ca="1">IF(INDEX('Ficha de inscrição - Aeróbica'!H:H,MATCH('lista de inscritos - Aeróbica'!$A64,'Ficha de inscrição - Aeróbica'!$E:$E,0))="","",INDEX('Ficha de inscrição - Aeróbica'!H:H,MATCH('lista de inscritos - Aeróbica'!$A64,'Ficha de inscrição - Aeróbica'!$E:$E,0)))</f>
        <v/>
      </c>
      <c r="E64" s="129" t="str">
        <f ca="1">IF(INDEX('Ficha de inscrição - Aeróbica'!I:I,MATCH('lista de inscritos - Aeróbica'!$A64,'Ficha de inscrição - Aeróbica'!$E:$E,0))="","",INDEX('Ficha de inscrição - Aeróbica'!I:I,MATCH('lista de inscritos - Aeróbica'!$A64,'Ficha de inscrição - Aeróbica'!$E:$E,0)))</f>
        <v/>
      </c>
      <c r="F64" s="129" t="str">
        <f ca="1">IF(INDEX('Ficha de inscrição - Aeróbica'!J:J,MATCH('lista de inscritos - Aeróbica'!$A64,'Ficha de inscrição - Aeróbica'!$E:$E,0))="","",INDEX('Ficha de inscrição - Aeróbica'!J:J,MATCH('lista de inscritos - Aeróbica'!$A64,'Ficha de inscrição - Aeróbica'!$E:$E,0)))</f>
        <v/>
      </c>
      <c r="G64" s="129" t="str">
        <f ca="1">IF(INDEX('Ficha de inscrição - Aeróbica'!K:K,MATCH('lista de inscritos - Aeróbica'!$A64,'Ficha de inscrição - Aeróbica'!$E:$E,0))="","",INDEX('Ficha de inscrição - Aeróbica'!K:K,MATCH('lista de inscritos - Aeróbica'!$A64,'Ficha de inscrição - Aeróbica'!$E:$E,0)))</f>
        <v/>
      </c>
    </row>
    <row r="65" spans="1:7" s="9" customFormat="1" ht="9" customHeight="1" x14ac:dyDescent="0.3">
      <c r="A65" s="133"/>
      <c r="B65" s="136"/>
      <c r="C65" s="130"/>
      <c r="D65" s="130"/>
      <c r="E65" s="130"/>
      <c r="F65" s="130"/>
      <c r="G65" s="130"/>
    </row>
    <row r="66" spans="1:7" s="9" customFormat="1" ht="9" customHeight="1" x14ac:dyDescent="0.3">
      <c r="A66" s="134"/>
      <c r="B66" s="137"/>
      <c r="C66" s="131"/>
      <c r="D66" s="131"/>
      <c r="E66" s="131"/>
      <c r="F66" s="131"/>
      <c r="G66" s="131"/>
    </row>
    <row r="67" spans="1:7" s="9" customFormat="1" ht="9" customHeight="1" x14ac:dyDescent="0.3">
      <c r="A67" s="132">
        <v>18</v>
      </c>
      <c r="B67" s="135" t="str">
        <f ca="1">IF(INDEX('Ficha de inscrição - Aeróbica'!A:A,MATCH('lista de inscritos - Aeróbica'!$A67,'Ficha de inscrição - Aeróbica'!$E:$E,0))="","",INDEX('Ficha de inscrição - Aeróbica'!A:A,MATCH('lista de inscritos - Aeróbica'!$A67,'Ficha de inscrição - Aeróbica'!$E:$E,0)))</f>
        <v/>
      </c>
      <c r="C67" s="129" t="str">
        <f ca="1">IF(INDEX('Ficha de inscrição - Aeróbica'!G:G,MATCH('lista de inscritos - Aeróbica'!$A67,'Ficha de inscrição - Aeróbica'!$E:$E,0))="","",INDEX('Ficha de inscrição - Aeróbica'!G:G,MATCH('lista de inscritos - Aeróbica'!$A67,'Ficha de inscrição - Aeróbica'!$E:$E,0)))</f>
        <v/>
      </c>
      <c r="D67" s="129" t="str">
        <f ca="1">IF(INDEX('Ficha de inscrição - Aeróbica'!H:H,MATCH('lista de inscritos - Aeróbica'!$A67,'Ficha de inscrição - Aeróbica'!$E:$E,0))="","",INDEX('Ficha de inscrição - Aeróbica'!H:H,MATCH('lista de inscritos - Aeróbica'!$A67,'Ficha de inscrição - Aeróbica'!$E:$E,0)))</f>
        <v/>
      </c>
      <c r="E67" s="129" t="str">
        <f ca="1">IF(INDEX('Ficha de inscrição - Aeróbica'!I:I,MATCH('lista de inscritos - Aeróbica'!$A67,'Ficha de inscrição - Aeróbica'!$E:$E,0))="","",INDEX('Ficha de inscrição - Aeróbica'!I:I,MATCH('lista de inscritos - Aeróbica'!$A67,'Ficha de inscrição - Aeróbica'!$E:$E,0)))</f>
        <v/>
      </c>
      <c r="F67" s="129" t="str">
        <f ca="1">IF(INDEX('Ficha de inscrição - Aeróbica'!J:J,MATCH('lista de inscritos - Aeróbica'!$A67,'Ficha de inscrição - Aeróbica'!$E:$E,0))="","",INDEX('Ficha de inscrição - Aeróbica'!J:J,MATCH('lista de inscritos - Aeróbica'!$A67,'Ficha de inscrição - Aeróbica'!$E:$E,0)))</f>
        <v/>
      </c>
      <c r="G67" s="129" t="str">
        <f ca="1">IF(INDEX('Ficha de inscrição - Aeróbica'!K:K,MATCH('lista de inscritos - Aeróbica'!$A67,'Ficha de inscrição - Aeróbica'!$E:$E,0))="","",INDEX('Ficha de inscrição - Aeróbica'!K:K,MATCH('lista de inscritos - Aeróbica'!$A67,'Ficha de inscrição - Aeróbica'!$E:$E,0)))</f>
        <v/>
      </c>
    </row>
    <row r="68" spans="1:7" s="9" customFormat="1" ht="9" customHeight="1" x14ac:dyDescent="0.3">
      <c r="A68" s="133"/>
      <c r="B68" s="136"/>
      <c r="C68" s="130"/>
      <c r="D68" s="130"/>
      <c r="E68" s="130"/>
      <c r="F68" s="130"/>
      <c r="G68" s="130"/>
    </row>
    <row r="69" spans="1:7" s="9" customFormat="1" ht="9" customHeight="1" x14ac:dyDescent="0.3">
      <c r="A69" s="134"/>
      <c r="B69" s="137"/>
      <c r="C69" s="131"/>
      <c r="D69" s="131"/>
      <c r="E69" s="131"/>
      <c r="F69" s="131"/>
      <c r="G69" s="131"/>
    </row>
    <row r="70" spans="1:7" s="9" customFormat="1" ht="9" customHeight="1" x14ac:dyDescent="0.3">
      <c r="A70" s="132">
        <v>19</v>
      </c>
      <c r="B70" s="135" t="str">
        <f ca="1">IF(INDEX('Ficha de inscrição - Aeróbica'!A:A,MATCH('lista de inscritos - Aeróbica'!$A70,'Ficha de inscrição - Aeróbica'!$E:$E,0))="","",INDEX('Ficha de inscrição - Aeróbica'!A:A,MATCH('lista de inscritos - Aeróbica'!$A70,'Ficha de inscrição - Aeróbica'!$E:$E,0)))</f>
        <v/>
      </c>
      <c r="C70" s="129" t="str">
        <f ca="1">IF(INDEX('Ficha de inscrição - Aeróbica'!G:G,MATCH('lista de inscritos - Aeróbica'!$A70,'Ficha de inscrição - Aeróbica'!$E:$E,0))="","",INDEX('Ficha de inscrição - Aeróbica'!G:G,MATCH('lista de inscritos - Aeróbica'!$A70,'Ficha de inscrição - Aeróbica'!$E:$E,0)))</f>
        <v/>
      </c>
      <c r="D70" s="129" t="str">
        <f ca="1">IF(INDEX('Ficha de inscrição - Aeróbica'!H:H,MATCH('lista de inscritos - Aeróbica'!$A70,'Ficha de inscrição - Aeróbica'!$E:$E,0))="","",INDEX('Ficha de inscrição - Aeróbica'!H:H,MATCH('lista de inscritos - Aeróbica'!$A70,'Ficha de inscrição - Aeróbica'!$E:$E,0)))</f>
        <v/>
      </c>
      <c r="E70" s="129" t="str">
        <f ca="1">IF(INDEX('Ficha de inscrição - Aeróbica'!I:I,MATCH('lista de inscritos - Aeróbica'!$A70,'Ficha de inscrição - Aeróbica'!$E:$E,0))="","",INDEX('Ficha de inscrição - Aeróbica'!I:I,MATCH('lista de inscritos - Aeróbica'!$A70,'Ficha de inscrição - Aeróbica'!$E:$E,0)))</f>
        <v/>
      </c>
      <c r="F70" s="129" t="str">
        <f ca="1">IF(INDEX('Ficha de inscrição - Aeróbica'!J:J,MATCH('lista de inscritos - Aeróbica'!$A70,'Ficha de inscrição - Aeróbica'!$E:$E,0))="","",INDEX('Ficha de inscrição - Aeróbica'!J:J,MATCH('lista de inscritos - Aeróbica'!$A70,'Ficha de inscrição - Aeróbica'!$E:$E,0)))</f>
        <v/>
      </c>
      <c r="G70" s="129" t="str">
        <f ca="1">IF(INDEX('Ficha de inscrição - Aeróbica'!K:K,MATCH('lista de inscritos - Aeróbica'!$A70,'Ficha de inscrição - Aeróbica'!$E:$E,0))="","",INDEX('Ficha de inscrição - Aeróbica'!K:K,MATCH('lista de inscritos - Aeróbica'!$A70,'Ficha de inscrição - Aeróbica'!$E:$E,0)))</f>
        <v/>
      </c>
    </row>
    <row r="71" spans="1:7" s="9" customFormat="1" ht="9" customHeight="1" x14ac:dyDescent="0.3">
      <c r="A71" s="133"/>
      <c r="B71" s="136"/>
      <c r="C71" s="130"/>
      <c r="D71" s="130"/>
      <c r="E71" s="130"/>
      <c r="F71" s="130"/>
      <c r="G71" s="130"/>
    </row>
    <row r="72" spans="1:7" s="9" customFormat="1" ht="9" customHeight="1" x14ac:dyDescent="0.3">
      <c r="A72" s="134"/>
      <c r="B72" s="137"/>
      <c r="C72" s="131"/>
      <c r="D72" s="131"/>
      <c r="E72" s="131"/>
      <c r="F72" s="131"/>
      <c r="G72" s="131"/>
    </row>
    <row r="73" spans="1:7" s="9" customFormat="1" ht="9" customHeight="1" x14ac:dyDescent="0.3">
      <c r="A73" s="132">
        <v>20</v>
      </c>
      <c r="B73" s="135" t="str">
        <f ca="1">IF(INDEX('Ficha de inscrição - Aeróbica'!A:A,MATCH('lista de inscritos - Aeróbica'!$A73,'Ficha de inscrição - Aeróbica'!$E:$E,0))="","",INDEX('Ficha de inscrição - Aeróbica'!A:A,MATCH('lista de inscritos - Aeróbica'!$A73,'Ficha de inscrição - Aeróbica'!$E:$E,0)))</f>
        <v/>
      </c>
      <c r="C73" s="129" t="str">
        <f ca="1">IF(INDEX('Ficha de inscrição - Aeróbica'!G:G,MATCH('lista de inscritos - Aeróbica'!$A73,'Ficha de inscrição - Aeróbica'!$E:$E,0))="","",INDEX('Ficha de inscrição - Aeróbica'!G:G,MATCH('lista de inscritos - Aeróbica'!$A73,'Ficha de inscrição - Aeróbica'!$E:$E,0)))</f>
        <v/>
      </c>
      <c r="D73" s="129" t="str">
        <f ca="1">IF(INDEX('Ficha de inscrição - Aeróbica'!H:H,MATCH('lista de inscritos - Aeróbica'!$A73,'Ficha de inscrição - Aeróbica'!$E:$E,0))="","",INDEX('Ficha de inscrição - Aeróbica'!H:H,MATCH('lista de inscritos - Aeróbica'!$A73,'Ficha de inscrição - Aeróbica'!$E:$E,0)))</f>
        <v/>
      </c>
      <c r="E73" s="129" t="str">
        <f ca="1">IF(INDEX('Ficha de inscrição - Aeróbica'!I:I,MATCH('lista de inscritos - Aeróbica'!$A73,'Ficha de inscrição - Aeróbica'!$E:$E,0))="","",INDEX('Ficha de inscrição - Aeróbica'!I:I,MATCH('lista de inscritos - Aeróbica'!$A73,'Ficha de inscrição - Aeróbica'!$E:$E,0)))</f>
        <v/>
      </c>
      <c r="F73" s="129" t="str">
        <f ca="1">IF(INDEX('Ficha de inscrição - Aeróbica'!J:J,MATCH('lista de inscritos - Aeróbica'!$A73,'Ficha de inscrição - Aeróbica'!$E:$E,0))="","",INDEX('Ficha de inscrição - Aeróbica'!J:J,MATCH('lista de inscritos - Aeróbica'!$A73,'Ficha de inscrição - Aeróbica'!$E:$E,0)))</f>
        <v/>
      </c>
      <c r="G73" s="129" t="str">
        <f ca="1">IF(INDEX('Ficha de inscrição - Aeróbica'!K:K,MATCH('lista de inscritos - Aeróbica'!$A73,'Ficha de inscrição - Aeróbica'!$E:$E,0))="","",INDEX('Ficha de inscrição - Aeróbica'!K:K,MATCH('lista de inscritos - Aeróbica'!$A73,'Ficha de inscrição - Aeróbica'!$E:$E,0)))</f>
        <v/>
      </c>
    </row>
    <row r="74" spans="1:7" s="9" customFormat="1" ht="9" customHeight="1" x14ac:dyDescent="0.3">
      <c r="A74" s="133"/>
      <c r="B74" s="136"/>
      <c r="C74" s="130"/>
      <c r="D74" s="130"/>
      <c r="E74" s="130"/>
      <c r="F74" s="130"/>
      <c r="G74" s="130"/>
    </row>
    <row r="75" spans="1:7" s="9" customFormat="1" ht="9" customHeight="1" x14ac:dyDescent="0.3">
      <c r="A75" s="134"/>
      <c r="B75" s="137"/>
      <c r="C75" s="131"/>
      <c r="D75" s="131"/>
      <c r="E75" s="131"/>
      <c r="F75" s="131"/>
      <c r="G75" s="131"/>
    </row>
    <row r="76" spans="1:7" ht="12" customHeight="1" x14ac:dyDescent="0.3">
      <c r="A76" s="142" t="s">
        <v>2</v>
      </c>
      <c r="B76" s="144" t="s">
        <v>9</v>
      </c>
      <c r="C76" s="145" t="s">
        <v>4</v>
      </c>
      <c r="D76" s="145" t="s">
        <v>5</v>
      </c>
      <c r="E76" s="138"/>
      <c r="F76" s="139"/>
      <c r="G76" s="139"/>
    </row>
    <row r="77" spans="1:7" s="14" customFormat="1" ht="18" customHeight="1" x14ac:dyDescent="0.3">
      <c r="A77" s="143"/>
      <c r="B77" s="144"/>
      <c r="C77" s="146"/>
      <c r="D77" s="146"/>
      <c r="E77" s="140"/>
      <c r="F77" s="141"/>
      <c r="G77" s="141"/>
    </row>
    <row r="78" spans="1:7" ht="24" customHeight="1" x14ac:dyDescent="0.3">
      <c r="A78" s="29">
        <v>1</v>
      </c>
      <c r="B78" s="11" t="str">
        <f>IF('Ficha de inscrição - Aeróbica'!F127="","",'Ficha de inscrição - Aeróbica'!F127)</f>
        <v/>
      </c>
      <c r="C78" s="39" t="str">
        <f>IF(B78&lt;&gt;"",$E$10,"")</f>
        <v/>
      </c>
      <c r="D78" s="10" t="str">
        <f>'Ficha de inscrição - Aeróbica'!H127</f>
        <v/>
      </c>
      <c r="E78" s="140"/>
      <c r="F78" s="141"/>
      <c r="G78" s="141"/>
    </row>
    <row r="79" spans="1:7" ht="24" customHeight="1" x14ac:dyDescent="0.3">
      <c r="A79" s="29">
        <v>2</v>
      </c>
      <c r="B79" s="11" t="str">
        <f>IF('Ficha de inscrição - Aeróbica'!F128="","",'Ficha de inscrição - Aeróbica'!F128)</f>
        <v/>
      </c>
      <c r="C79" s="39" t="str">
        <f>IF(B79&lt;&gt;"",$E$10,"")</f>
        <v/>
      </c>
      <c r="D79" s="10" t="str">
        <f>'Ficha de inscrição - Aeróbica'!H128</f>
        <v/>
      </c>
      <c r="E79" s="140"/>
      <c r="F79" s="141"/>
      <c r="G79" s="141"/>
    </row>
    <row r="80" spans="1:7" ht="24" customHeight="1" x14ac:dyDescent="0.3">
      <c r="A80" s="29">
        <v>3</v>
      </c>
      <c r="B80" s="11" t="str">
        <f>IF('Ficha de inscrição - Aeróbica'!F129="","",'Ficha de inscrição - Aeróbica'!F129)</f>
        <v/>
      </c>
      <c r="C80" s="39" t="str">
        <f>IF(B80&lt;&gt;"",$E$10,"")</f>
        <v/>
      </c>
      <c r="D80" s="10" t="str">
        <f>'Ficha de inscrição - Aeróbica'!H129</f>
        <v/>
      </c>
      <c r="E80" s="140"/>
      <c r="F80" s="141"/>
      <c r="G80" s="141"/>
    </row>
    <row r="81" spans="1:7" ht="24" customHeight="1" x14ac:dyDescent="0.3">
      <c r="A81" s="29">
        <v>4</v>
      </c>
      <c r="B81" s="11" t="str">
        <f>IF('Ficha de inscrição - Aeróbica'!F130="","",'Ficha de inscrição - Aeróbica'!F130)</f>
        <v/>
      </c>
      <c r="C81" s="39" t="str">
        <f>IF(B81&lt;&gt;"",$E$10,"")</f>
        <v/>
      </c>
      <c r="D81" s="10" t="str">
        <f>'Ficha de inscrição - Aeróbica'!H130</f>
        <v/>
      </c>
      <c r="E81" s="140"/>
      <c r="F81" s="141"/>
      <c r="G81" s="141"/>
    </row>
  </sheetData>
  <sheetProtection algorithmName="SHA-512" hashValue="vHZi7v+hNBfADOhXNa3KC5qy5GVZXl9Y1jZIko8hzI1vZQ3/QewPJxA8z2XuvTiLfee7oQswMfk2dDKXnUyHUw==" saltValue="Hyp5k7K2TF7ycXdU39loEA==" spinCount="100000" sheet="1" objects="1" scenarios="1" autoFilter="0"/>
  <mergeCells count="159">
    <mergeCell ref="E76:G81"/>
    <mergeCell ref="A76:A77"/>
    <mergeCell ref="B76:B77"/>
    <mergeCell ref="C76:C77"/>
    <mergeCell ref="D76:D77"/>
    <mergeCell ref="A3:B6"/>
    <mergeCell ref="A10:B11"/>
    <mergeCell ref="G13:G14"/>
    <mergeCell ref="A13:A14"/>
    <mergeCell ref="B13:B14"/>
    <mergeCell ref="C13:C14"/>
    <mergeCell ref="D13:D14"/>
    <mergeCell ref="E13:E14"/>
    <mergeCell ref="F13:F14"/>
    <mergeCell ref="E9:G9"/>
    <mergeCell ref="F16:F18"/>
    <mergeCell ref="G16:G18"/>
    <mergeCell ref="A19:A21"/>
    <mergeCell ref="B19:B21"/>
    <mergeCell ref="C19:C21"/>
    <mergeCell ref="D19:D21"/>
    <mergeCell ref="E19:E21"/>
    <mergeCell ref="F19:F21"/>
    <mergeCell ref="G19:G21"/>
    <mergeCell ref="A16:A18"/>
    <mergeCell ref="B16:B18"/>
    <mergeCell ref="C16:C18"/>
    <mergeCell ref="D16:D18"/>
    <mergeCell ref="E16:E18"/>
    <mergeCell ref="F22:F24"/>
    <mergeCell ref="G22:G24"/>
    <mergeCell ref="A25:A27"/>
    <mergeCell ref="B25:B27"/>
    <mergeCell ref="C25:C27"/>
    <mergeCell ref="D25:D27"/>
    <mergeCell ref="E25:E27"/>
    <mergeCell ref="F25:F27"/>
    <mergeCell ref="G25:G27"/>
    <mergeCell ref="A22:A24"/>
    <mergeCell ref="B22:B24"/>
    <mergeCell ref="C22:C24"/>
    <mergeCell ref="D22:D24"/>
    <mergeCell ref="E22:E24"/>
    <mergeCell ref="F28:F30"/>
    <mergeCell ref="G28:G30"/>
    <mergeCell ref="A31:A33"/>
    <mergeCell ref="B31:B33"/>
    <mergeCell ref="C31:C33"/>
    <mergeCell ref="D31:D33"/>
    <mergeCell ref="E31:E33"/>
    <mergeCell ref="F31:F33"/>
    <mergeCell ref="G31:G33"/>
    <mergeCell ref="A28:A30"/>
    <mergeCell ref="B28:B30"/>
    <mergeCell ref="C28:C30"/>
    <mergeCell ref="D28:D30"/>
    <mergeCell ref="E28:E30"/>
    <mergeCell ref="F34:F36"/>
    <mergeCell ref="G34:G36"/>
    <mergeCell ref="A37:A39"/>
    <mergeCell ref="B37:B39"/>
    <mergeCell ref="C37:C39"/>
    <mergeCell ref="D37:D39"/>
    <mergeCell ref="E37:E39"/>
    <mergeCell ref="F37:F39"/>
    <mergeCell ref="G37:G39"/>
    <mergeCell ref="A34:A36"/>
    <mergeCell ref="B34:B36"/>
    <mergeCell ref="C34:C36"/>
    <mergeCell ref="D34:D36"/>
    <mergeCell ref="E34:E36"/>
    <mergeCell ref="F40:F42"/>
    <mergeCell ref="G40:G42"/>
    <mergeCell ref="A43:A45"/>
    <mergeCell ref="B43:B45"/>
    <mergeCell ref="C43:C45"/>
    <mergeCell ref="D43:D45"/>
    <mergeCell ref="E43:E45"/>
    <mergeCell ref="F43:F45"/>
    <mergeCell ref="G43:G45"/>
    <mergeCell ref="A40:A42"/>
    <mergeCell ref="B40:B42"/>
    <mergeCell ref="C40:C42"/>
    <mergeCell ref="D40:D42"/>
    <mergeCell ref="E40:E42"/>
    <mergeCell ref="F46:F48"/>
    <mergeCell ref="G46:G48"/>
    <mergeCell ref="A49:A51"/>
    <mergeCell ref="B49:B51"/>
    <mergeCell ref="C49:C51"/>
    <mergeCell ref="D49:D51"/>
    <mergeCell ref="E49:E51"/>
    <mergeCell ref="F49:F51"/>
    <mergeCell ref="G49:G51"/>
    <mergeCell ref="A46:A48"/>
    <mergeCell ref="B46:B48"/>
    <mergeCell ref="C46:C48"/>
    <mergeCell ref="D46:D48"/>
    <mergeCell ref="E46:E48"/>
    <mergeCell ref="F52:F54"/>
    <mergeCell ref="G52:G54"/>
    <mergeCell ref="A55:A57"/>
    <mergeCell ref="B55:B57"/>
    <mergeCell ref="C55:C57"/>
    <mergeCell ref="D55:D57"/>
    <mergeCell ref="E55:E57"/>
    <mergeCell ref="F55:F57"/>
    <mergeCell ref="G55:G57"/>
    <mergeCell ref="A52:A54"/>
    <mergeCell ref="B52:B54"/>
    <mergeCell ref="C52:C54"/>
    <mergeCell ref="D52:D54"/>
    <mergeCell ref="E52:E54"/>
    <mergeCell ref="E67:E69"/>
    <mergeCell ref="F67:F69"/>
    <mergeCell ref="G67:G69"/>
    <mergeCell ref="A64:A66"/>
    <mergeCell ref="B64:B66"/>
    <mergeCell ref="C64:C66"/>
    <mergeCell ref="D64:D66"/>
    <mergeCell ref="E64:E66"/>
    <mergeCell ref="F58:F60"/>
    <mergeCell ref="G58:G60"/>
    <mergeCell ref="A61:A63"/>
    <mergeCell ref="B61:B63"/>
    <mergeCell ref="C61:C63"/>
    <mergeCell ref="D61:D63"/>
    <mergeCell ref="E61:E63"/>
    <mergeCell ref="F61:F63"/>
    <mergeCell ref="G61:G63"/>
    <mergeCell ref="A58:A60"/>
    <mergeCell ref="B58:B60"/>
    <mergeCell ref="C58:C60"/>
    <mergeCell ref="D58:D60"/>
    <mergeCell ref="E58:E60"/>
    <mergeCell ref="C3:G4"/>
    <mergeCell ref="D6:G6"/>
    <mergeCell ref="D7:G7"/>
    <mergeCell ref="E10:G11"/>
    <mergeCell ref="F70:F72"/>
    <mergeCell ref="G70:G72"/>
    <mergeCell ref="A73:A75"/>
    <mergeCell ref="B73:B75"/>
    <mergeCell ref="C73:C75"/>
    <mergeCell ref="D73:D75"/>
    <mergeCell ref="E73:E75"/>
    <mergeCell ref="F73:F75"/>
    <mergeCell ref="G73:G75"/>
    <mergeCell ref="A70:A72"/>
    <mergeCell ref="B70:B72"/>
    <mergeCell ref="C70:C72"/>
    <mergeCell ref="D70:D72"/>
    <mergeCell ref="E70:E72"/>
    <mergeCell ref="F64:F66"/>
    <mergeCell ref="G64:G66"/>
    <mergeCell ref="A67:A69"/>
    <mergeCell ref="B67:B69"/>
    <mergeCell ref="C67:C69"/>
    <mergeCell ref="D67:D69"/>
  </mergeCells>
  <conditionalFormatting sqref="C76:C77 D76:D81 B78:B81">
    <cfRule type="cellIs" dxfId="13" priority="5" operator="equal">
      <formula>0</formula>
    </cfRule>
  </conditionalFormatting>
  <dataValidations disablePrompts="1" count="2">
    <dataValidation allowBlank="1" showInputMessage="1" showErrorMessage="1" prompt="se aparecer FALSO é porque faltam preencher dados na ficha de inscrição - acrobática_x000a_" sqref="C78:C81" xr:uid="{00000000-0002-0000-0200-000000000000}"/>
    <dataValidation allowBlank="1" showInputMessage="1" showErrorMessage="1" prompt="Se aparecer FALSO é sinal faltam preencher dados na ficha de inscrição - acrobática_x000a_" sqref="B22:G22 B16:G16 B19:G19 B31:G31 B40:G40 B49:G49 B58:G58 B25:G25 B34:G34 B43:G43 B52:G52 B61:G61 B28:G28 B37:G37 B46:G46 B55:G55 B64:G64 B67:G67 B70:G70 B73:G73" xr:uid="{00000000-0002-0000-02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36"/>
  <sheetViews>
    <sheetView showGridLines="0" topLeftCell="D7" zoomScale="85" zoomScaleNormal="85" zoomScaleSheetLayoutView="70" workbookViewId="0">
      <selection activeCell="I6" sqref="I6:M6"/>
    </sheetView>
  </sheetViews>
  <sheetFormatPr defaultColWidth="9.109375" defaultRowHeight="14.4" x14ac:dyDescent="0.3"/>
  <cols>
    <col min="1" max="1" width="9.109375" style="22" hidden="1" customWidth="1"/>
    <col min="2" max="2" width="10.5546875" style="5" hidden="1" customWidth="1"/>
    <col min="3" max="3" width="10.5546875" style="23" hidden="1" customWidth="1"/>
    <col min="4" max="4" width="20.5546875" style="30" customWidth="1"/>
    <col min="5" max="5" width="5.109375" style="30" customWidth="1"/>
    <col min="6" max="6" width="49.88671875" style="1" customWidth="1"/>
    <col min="7" max="7" width="44.6640625" style="6" customWidth="1"/>
    <col min="8" max="8" width="15.44140625" style="6" customWidth="1"/>
    <col min="9" max="9" width="10.6640625" style="6" customWidth="1"/>
    <col min="10" max="10" width="7.88671875" style="1" hidden="1" customWidth="1"/>
    <col min="11" max="11" width="8" style="1" hidden="1" customWidth="1"/>
    <col min="12" max="12" width="14.33203125" style="1" customWidth="1"/>
    <col min="13" max="13" width="19.6640625" style="1" customWidth="1"/>
    <col min="14" max="36" width="9.109375" style="1" customWidth="1"/>
    <col min="37" max="16384" width="9.109375" style="1"/>
  </cols>
  <sheetData>
    <row r="1" spans="1:15" ht="33.75" customHeight="1" x14ac:dyDescent="0.3">
      <c r="B1" s="21"/>
      <c r="C1" s="21"/>
      <c r="F1" s="22"/>
      <c r="G1" s="24"/>
      <c r="H1" s="24"/>
      <c r="I1" s="24"/>
      <c r="J1" s="22"/>
      <c r="K1" s="22"/>
      <c r="L1" s="22"/>
      <c r="M1" s="22"/>
      <c r="N1" s="22"/>
      <c r="O1" s="22"/>
    </row>
    <row r="2" spans="1:15" ht="18.75" customHeight="1" x14ac:dyDescent="0.3">
      <c r="B2" s="23"/>
      <c r="F2" s="22"/>
      <c r="G2" s="24"/>
      <c r="H2" s="24"/>
      <c r="I2" s="24"/>
      <c r="J2" s="22"/>
      <c r="K2" s="22"/>
      <c r="L2" s="22"/>
      <c r="M2" s="22"/>
      <c r="N2" s="22"/>
      <c r="O2" s="22"/>
    </row>
    <row r="3" spans="1:15" ht="18" customHeight="1" x14ac:dyDescent="0.3">
      <c r="B3" s="147"/>
      <c r="C3" s="147"/>
      <c r="D3" s="147"/>
      <c r="E3" s="147"/>
      <c r="F3" s="147"/>
      <c r="G3" s="169" t="str">
        <f ca="1">"Ficha de inscrição"&amp;" "&amp;LISTAS!A7&amp;"/"&amp;LISTAS!B2</f>
        <v>Ficha de inscrição 2021/2022</v>
      </c>
      <c r="H3" s="169"/>
      <c r="I3" s="169"/>
      <c r="J3" s="169"/>
      <c r="K3" s="169"/>
      <c r="L3" s="169"/>
      <c r="M3" s="169"/>
      <c r="N3" s="22"/>
      <c r="O3" s="22"/>
    </row>
    <row r="4" spans="1:15" ht="15" customHeight="1" x14ac:dyDescent="0.3">
      <c r="B4" s="147"/>
      <c r="C4" s="147"/>
      <c r="D4" s="147"/>
      <c r="E4" s="147"/>
      <c r="F4" s="147"/>
      <c r="G4" s="169"/>
      <c r="H4" s="169"/>
      <c r="I4" s="169"/>
      <c r="J4" s="169"/>
      <c r="K4" s="169"/>
      <c r="L4" s="169"/>
      <c r="M4" s="169"/>
      <c r="N4" s="22"/>
      <c r="O4" s="22"/>
    </row>
    <row r="5" spans="1:15" ht="21" customHeight="1" x14ac:dyDescent="0.3">
      <c r="B5" s="147"/>
      <c r="C5" s="147"/>
      <c r="D5" s="147"/>
      <c r="E5" s="147"/>
      <c r="F5" s="147"/>
      <c r="G5" s="169"/>
      <c r="H5" s="169"/>
      <c r="I5" s="169"/>
      <c r="J5" s="169"/>
      <c r="K5" s="169"/>
      <c r="L5" s="169"/>
      <c r="M5" s="169"/>
      <c r="N5" s="22"/>
      <c r="O5" s="22"/>
    </row>
    <row r="6" spans="1:15" ht="19.2" customHeight="1" x14ac:dyDescent="0.3">
      <c r="B6" s="147"/>
      <c r="C6" s="147"/>
      <c r="D6" s="147"/>
      <c r="E6" s="147"/>
      <c r="F6" s="147"/>
      <c r="G6" s="170" t="str">
        <f>IF(COUNTA(G9:H9,I9,M9,I6,I7)&lt;6,"Falta preencher","")</f>
        <v>Falta preencher</v>
      </c>
      <c r="H6" s="103" t="s">
        <v>113</v>
      </c>
      <c r="I6" s="181"/>
      <c r="J6" s="181"/>
      <c r="K6" s="181"/>
      <c r="L6" s="181"/>
      <c r="M6" s="181"/>
      <c r="N6" s="22"/>
      <c r="O6" s="22"/>
    </row>
    <row r="7" spans="1:15" ht="19.2" customHeight="1" x14ac:dyDescent="0.3">
      <c r="B7" s="27"/>
      <c r="C7" s="27"/>
      <c r="D7" s="37"/>
      <c r="E7" s="37"/>
      <c r="F7" s="27"/>
      <c r="G7" s="170"/>
      <c r="H7" s="103" t="s">
        <v>114</v>
      </c>
      <c r="I7" s="182"/>
      <c r="J7" s="182"/>
      <c r="K7" s="182"/>
      <c r="L7" s="182"/>
      <c r="M7" s="182"/>
      <c r="N7" s="22"/>
      <c r="O7" s="22"/>
    </row>
    <row r="8" spans="1:15" ht="22.5" customHeight="1" x14ac:dyDescent="0.3">
      <c r="A8" s="41"/>
      <c r="B8" s="27"/>
      <c r="C8" s="27"/>
      <c r="D8" s="37"/>
      <c r="E8" s="37"/>
      <c r="F8" s="27"/>
      <c r="G8" s="87" t="s">
        <v>112</v>
      </c>
      <c r="H8" s="87" t="s">
        <v>10</v>
      </c>
      <c r="I8" s="213" t="s">
        <v>4</v>
      </c>
      <c r="J8" s="213"/>
      <c r="K8" s="213"/>
      <c r="L8" s="213"/>
      <c r="M8" s="88" t="s">
        <v>104</v>
      </c>
      <c r="N8" s="22"/>
      <c r="O8" s="22"/>
    </row>
    <row r="9" spans="1:15" ht="27" customHeight="1" x14ac:dyDescent="0.2">
      <c r="A9" s="42"/>
      <c r="D9" s="76"/>
      <c r="E9" s="76"/>
      <c r="F9" s="76"/>
      <c r="G9" s="89"/>
      <c r="H9" s="90"/>
      <c r="I9" s="167"/>
      <c r="J9" s="167"/>
      <c r="K9" s="167"/>
      <c r="L9" s="167"/>
      <c r="M9" s="168"/>
      <c r="N9" s="22"/>
      <c r="O9" s="22"/>
    </row>
    <row r="10" spans="1:15" ht="27" customHeight="1" x14ac:dyDescent="0.2">
      <c r="A10" s="42"/>
      <c r="B10" s="76"/>
      <c r="C10" s="76"/>
      <c r="D10" s="76"/>
      <c r="E10" s="148" t="str">
        <f ca="1">Índice!C9</f>
        <v>José Emanuel Rocha 2011-2022</v>
      </c>
      <c r="F10" s="148"/>
      <c r="G10" s="89"/>
      <c r="H10" s="90"/>
      <c r="I10" s="167"/>
      <c r="J10" s="167"/>
      <c r="K10" s="167"/>
      <c r="L10" s="167"/>
      <c r="M10" s="168"/>
      <c r="N10" s="22"/>
      <c r="O10" s="22"/>
    </row>
    <row r="11" spans="1:15" s="2" customFormat="1" ht="3.75" customHeight="1" x14ac:dyDescent="0.3">
      <c r="A11" s="28"/>
      <c r="B11" s="8"/>
      <c r="C11" s="8"/>
      <c r="D11" s="37"/>
      <c r="E11" s="186"/>
      <c r="F11" s="186"/>
      <c r="G11" s="28"/>
      <c r="H11" s="28"/>
      <c r="I11" s="28"/>
      <c r="J11" s="28"/>
      <c r="K11" s="28"/>
      <c r="L11" s="28"/>
    </row>
    <row r="12" spans="1:15" ht="12" customHeight="1" x14ac:dyDescent="0.3">
      <c r="A12" s="57"/>
      <c r="B12" s="202" t="s">
        <v>12</v>
      </c>
      <c r="C12" s="78"/>
      <c r="D12" s="9"/>
      <c r="E12" s="159" t="s">
        <v>108</v>
      </c>
      <c r="F12" s="159" t="s">
        <v>109</v>
      </c>
      <c r="G12" s="211" t="s">
        <v>4</v>
      </c>
      <c r="H12" s="215" t="s">
        <v>5</v>
      </c>
      <c r="I12" s="215" t="s">
        <v>126</v>
      </c>
      <c r="J12" s="160" t="s">
        <v>13</v>
      </c>
      <c r="K12" s="209" t="s">
        <v>107</v>
      </c>
      <c r="L12" s="214" t="s">
        <v>19</v>
      </c>
      <c r="M12" s="159" t="s">
        <v>14</v>
      </c>
      <c r="N12" s="22"/>
      <c r="O12" s="22"/>
    </row>
    <row r="13" spans="1:15" s="3" customFormat="1" ht="18" customHeight="1" x14ac:dyDescent="0.3">
      <c r="A13" s="58"/>
      <c r="B13" s="203"/>
      <c r="C13" s="78"/>
      <c r="D13" s="37"/>
      <c r="E13" s="160"/>
      <c r="F13" s="160"/>
      <c r="G13" s="212"/>
      <c r="H13" s="216"/>
      <c r="I13" s="216"/>
      <c r="J13" s="160"/>
      <c r="K13" s="210"/>
      <c r="L13" s="196"/>
      <c r="M13" s="160"/>
    </row>
    <row r="14" spans="1:15" s="2" customFormat="1" ht="3.75" customHeight="1" thickBot="1" x14ac:dyDescent="0.35">
      <c r="A14" s="28"/>
      <c r="B14" s="28"/>
      <c r="C14" s="28"/>
      <c r="D14" s="14"/>
      <c r="E14" s="14"/>
      <c r="F14" s="28"/>
      <c r="G14" s="28"/>
      <c r="H14" s="28"/>
      <c r="I14" s="28"/>
      <c r="J14" s="28"/>
      <c r="K14" s="28"/>
      <c r="L14" s="28"/>
      <c r="M14" s="28"/>
    </row>
    <row r="15" spans="1:15" s="2" customFormat="1" ht="13.8" customHeight="1" thickTop="1" x14ac:dyDescent="0.3">
      <c r="A15" s="15"/>
      <c r="B15" s="33"/>
      <c r="C15" s="79"/>
      <c r="D15" s="9"/>
      <c r="E15" s="171" t="s">
        <v>122</v>
      </c>
      <c r="F15" s="97" t="s">
        <v>15</v>
      </c>
      <c r="G15" s="173" t="s">
        <v>111</v>
      </c>
      <c r="H15" s="175" t="s">
        <v>11</v>
      </c>
      <c r="I15" s="178" t="s">
        <v>118</v>
      </c>
      <c r="J15" s="178" t="s">
        <v>16</v>
      </c>
      <c r="K15" s="175"/>
      <c r="L15" s="98">
        <v>36231</v>
      </c>
      <c r="M15" s="99">
        <v>1234567898</v>
      </c>
    </row>
    <row r="16" spans="1:15" s="37" customFormat="1" ht="13.8" customHeight="1" x14ac:dyDescent="0.3">
      <c r="A16" s="16"/>
      <c r="B16" s="18"/>
      <c r="C16" s="80"/>
      <c r="D16" s="9"/>
      <c r="E16" s="162"/>
      <c r="F16" s="92"/>
      <c r="G16" s="165"/>
      <c r="H16" s="176"/>
      <c r="I16" s="179"/>
      <c r="J16" s="179"/>
      <c r="K16" s="176"/>
      <c r="L16" s="93"/>
      <c r="M16" s="100"/>
    </row>
    <row r="17" spans="1:13" s="37" customFormat="1" ht="13.8" customHeight="1" x14ac:dyDescent="0.3">
      <c r="A17" s="111"/>
      <c r="B17" s="18"/>
      <c r="C17" s="80"/>
      <c r="D17" s="9"/>
      <c r="E17" s="162"/>
      <c r="F17" s="92"/>
      <c r="G17" s="165"/>
      <c r="H17" s="176"/>
      <c r="I17" s="179"/>
      <c r="J17" s="179"/>
      <c r="K17" s="176"/>
      <c r="L17" s="93"/>
      <c r="M17" s="100"/>
    </row>
    <row r="18" spans="1:13" s="37" customFormat="1" ht="13.8" customHeight="1" x14ac:dyDescent="0.3">
      <c r="A18" s="111"/>
      <c r="B18" s="18"/>
      <c r="C18" s="80"/>
      <c r="D18" s="9"/>
      <c r="E18" s="162"/>
      <c r="F18" s="92"/>
      <c r="G18" s="165"/>
      <c r="H18" s="176"/>
      <c r="I18" s="179"/>
      <c r="J18" s="179"/>
      <c r="K18" s="176"/>
      <c r="L18" s="93"/>
      <c r="M18" s="100"/>
    </row>
    <row r="19" spans="1:13" s="37" customFormat="1" ht="13.8" customHeight="1" thickBot="1" x14ac:dyDescent="0.35">
      <c r="A19" s="17"/>
      <c r="B19" s="19"/>
      <c r="C19" s="81"/>
      <c r="E19" s="172"/>
      <c r="F19" s="112"/>
      <c r="G19" s="174"/>
      <c r="H19" s="177"/>
      <c r="I19" s="180"/>
      <c r="J19" s="180"/>
      <c r="K19" s="177"/>
      <c r="L19" s="113"/>
      <c r="M19" s="114"/>
    </row>
    <row r="20" spans="1:13" s="2" customFormat="1" ht="13.8" customHeight="1" thickTop="1" x14ac:dyDescent="0.3">
      <c r="A20" s="15"/>
      <c r="B20" s="33"/>
      <c r="C20" s="79"/>
      <c r="D20" s="9"/>
      <c r="E20" s="161" t="s">
        <v>123</v>
      </c>
      <c r="F20" s="91" t="s">
        <v>15</v>
      </c>
      <c r="G20" s="164" t="s">
        <v>111</v>
      </c>
      <c r="H20" s="204" t="s">
        <v>11</v>
      </c>
      <c r="I20" s="206" t="s">
        <v>128</v>
      </c>
      <c r="J20" s="206" t="s">
        <v>16</v>
      </c>
      <c r="K20" s="204"/>
      <c r="L20" s="98">
        <v>36231</v>
      </c>
      <c r="M20" s="99">
        <v>1234567898</v>
      </c>
    </row>
    <row r="21" spans="1:13" s="37" customFormat="1" ht="13.8" customHeight="1" x14ac:dyDescent="0.3">
      <c r="A21" s="16"/>
      <c r="B21" s="18"/>
      <c r="C21" s="80"/>
      <c r="D21" s="9"/>
      <c r="E21" s="162"/>
      <c r="F21" s="92" t="s">
        <v>17</v>
      </c>
      <c r="G21" s="165"/>
      <c r="H21" s="176"/>
      <c r="I21" s="179"/>
      <c r="J21" s="179"/>
      <c r="K21" s="176"/>
      <c r="L21" s="93">
        <v>35865</v>
      </c>
      <c r="M21" s="100">
        <v>9876543211</v>
      </c>
    </row>
    <row r="22" spans="1:13" s="37" customFormat="1" ht="13.8" customHeight="1" x14ac:dyDescent="0.3">
      <c r="A22" s="111"/>
      <c r="B22" s="18"/>
      <c r="C22" s="80"/>
      <c r="D22" s="9"/>
      <c r="E22" s="162"/>
      <c r="F22" s="92" t="s">
        <v>120</v>
      </c>
      <c r="G22" s="165"/>
      <c r="H22" s="176"/>
      <c r="I22" s="179"/>
      <c r="J22" s="179"/>
      <c r="K22" s="176"/>
      <c r="L22" s="93">
        <v>36280</v>
      </c>
      <c r="M22" s="100">
        <v>98745323211</v>
      </c>
    </row>
    <row r="23" spans="1:13" s="37" customFormat="1" ht="13.8" customHeight="1" x14ac:dyDescent="0.3">
      <c r="A23" s="111"/>
      <c r="B23" s="18"/>
      <c r="C23" s="80"/>
      <c r="D23" s="9"/>
      <c r="E23" s="162"/>
      <c r="F23" s="92" t="s">
        <v>121</v>
      </c>
      <c r="G23" s="165"/>
      <c r="H23" s="176"/>
      <c r="I23" s="179"/>
      <c r="J23" s="179"/>
      <c r="K23" s="176"/>
      <c r="L23" s="93">
        <v>36281</v>
      </c>
      <c r="M23" s="100">
        <v>1234587654</v>
      </c>
    </row>
    <row r="24" spans="1:13" s="37" customFormat="1" ht="13.8" customHeight="1" thickBot="1" x14ac:dyDescent="0.35">
      <c r="A24" s="17"/>
      <c r="B24" s="19"/>
      <c r="C24" s="81"/>
      <c r="E24" s="163"/>
      <c r="F24" s="101" t="s">
        <v>116</v>
      </c>
      <c r="G24" s="166"/>
      <c r="H24" s="205"/>
      <c r="I24" s="207"/>
      <c r="J24" s="207"/>
      <c r="K24" s="205"/>
      <c r="L24" s="109">
        <v>36282</v>
      </c>
      <c r="M24" s="102">
        <v>123456789</v>
      </c>
    </row>
    <row r="25" spans="1:13" s="4" customFormat="1" ht="18.75" customHeight="1" x14ac:dyDescent="0.3">
      <c r="A25" s="190" t="str">
        <f>IF(B25=0,"",IF(B25=1,F25,IF(B25&gt;=3,F25&amp;" / "&amp;F26&amp;" / "&amp;F27&amp;" / "&amp;F28&amp;" / "&amp;F29)))</f>
        <v/>
      </c>
      <c r="B25" s="193">
        <f>COUNTA(F25:F29)</f>
        <v>0</v>
      </c>
      <c r="D25" s="37"/>
      <c r="E25" s="188">
        <v>1</v>
      </c>
      <c r="F25" s="94"/>
      <c r="G25" s="183" t="str">
        <f>IF(F25="","",$I$9)</f>
        <v/>
      </c>
      <c r="H25" s="200" t="str">
        <f>IF(F25="","",$M$9)</f>
        <v/>
      </c>
      <c r="I25" s="200" t="str">
        <f>IF(B25&lt;1,"",IF(B25=1,"individual",IF(B25&gt;1,"grupos")))</f>
        <v/>
      </c>
      <c r="J25" s="198"/>
      <c r="K25" s="198"/>
      <c r="L25" s="95"/>
      <c r="M25" s="96"/>
    </row>
    <row r="26" spans="1:13" s="37" customFormat="1" ht="18.75" customHeight="1" x14ac:dyDescent="0.3">
      <c r="A26" s="191"/>
      <c r="B26" s="194"/>
      <c r="E26" s="188"/>
      <c r="F26" s="94"/>
      <c r="G26" s="183"/>
      <c r="H26" s="200"/>
      <c r="I26" s="200"/>
      <c r="J26" s="198"/>
      <c r="K26" s="198"/>
      <c r="L26" s="95"/>
      <c r="M26" s="96"/>
    </row>
    <row r="27" spans="1:13" s="37" customFormat="1" ht="18.75" customHeight="1" x14ac:dyDescent="0.3">
      <c r="A27" s="191"/>
      <c r="B27" s="194"/>
      <c r="E27" s="188"/>
      <c r="F27" s="94"/>
      <c r="G27" s="183"/>
      <c r="H27" s="200"/>
      <c r="I27" s="200"/>
      <c r="J27" s="198"/>
      <c r="K27" s="198"/>
      <c r="L27" s="95"/>
      <c r="M27" s="96"/>
    </row>
    <row r="28" spans="1:13" s="4" customFormat="1" ht="18.75" customHeight="1" x14ac:dyDescent="0.3">
      <c r="A28" s="191"/>
      <c r="B28" s="194"/>
      <c r="D28" s="37"/>
      <c r="E28" s="188"/>
      <c r="F28" s="35"/>
      <c r="G28" s="183"/>
      <c r="H28" s="200"/>
      <c r="I28" s="200"/>
      <c r="J28" s="198"/>
      <c r="K28" s="198"/>
      <c r="L28" s="60"/>
      <c r="M28" s="44"/>
    </row>
    <row r="29" spans="1:13" s="4" customFormat="1" ht="18.75" customHeight="1" thickBot="1" x14ac:dyDescent="0.35">
      <c r="A29" s="192"/>
      <c r="B29" s="195"/>
      <c r="D29" s="37"/>
      <c r="E29" s="189"/>
      <c r="F29" s="36"/>
      <c r="G29" s="184"/>
      <c r="H29" s="201"/>
      <c r="I29" s="201"/>
      <c r="J29" s="199"/>
      <c r="K29" s="199"/>
      <c r="L29" s="47"/>
      <c r="M29" s="48"/>
    </row>
    <row r="30" spans="1:13" s="2" customFormat="1" ht="18.75" customHeight="1" x14ac:dyDescent="0.3">
      <c r="A30" s="190" t="str">
        <f t="shared" ref="A30" si="0">IF(B30=0,"",IF(B30=1,F30,IF(B30&gt;=3,F30&amp;" / "&amp;F31&amp;" / "&amp;F32&amp;" / "&amp;F33&amp;" / "&amp;F34)))</f>
        <v/>
      </c>
      <c r="B30" s="193">
        <f t="shared" ref="B30" si="1">COUNTA(F30:F34)</f>
        <v>0</v>
      </c>
      <c r="D30" s="37"/>
      <c r="E30" s="187">
        <v>2</v>
      </c>
      <c r="F30" s="34"/>
      <c r="G30" s="185" t="str">
        <f>IF(F30="","",$I$9)</f>
        <v/>
      </c>
      <c r="H30" s="208" t="str">
        <f>IF(F30="","",$M$9)</f>
        <v/>
      </c>
      <c r="I30" s="200" t="str">
        <f t="shared" ref="I30" si="2">IF(B30&lt;1,"",IF(B30=1,"individual",IF(B30&gt;2,"conjuntos")))</f>
        <v/>
      </c>
      <c r="J30" s="197"/>
      <c r="K30" s="197"/>
      <c r="L30" s="45"/>
      <c r="M30" s="46"/>
    </row>
    <row r="31" spans="1:13" s="2" customFormat="1" ht="18.75" customHeight="1" x14ac:dyDescent="0.3">
      <c r="A31" s="191"/>
      <c r="B31" s="194"/>
      <c r="D31" s="37"/>
      <c r="E31" s="188"/>
      <c r="F31" s="94"/>
      <c r="G31" s="183"/>
      <c r="H31" s="200"/>
      <c r="I31" s="200"/>
      <c r="J31" s="198"/>
      <c r="K31" s="198"/>
      <c r="L31" s="95"/>
      <c r="M31" s="96"/>
    </row>
    <row r="32" spans="1:13" s="2" customFormat="1" ht="18.75" customHeight="1" x14ac:dyDescent="0.3">
      <c r="A32" s="191"/>
      <c r="B32" s="194"/>
      <c r="D32" s="37"/>
      <c r="E32" s="188"/>
      <c r="F32" s="94"/>
      <c r="G32" s="183"/>
      <c r="H32" s="200"/>
      <c r="I32" s="200"/>
      <c r="J32" s="198"/>
      <c r="K32" s="198"/>
      <c r="L32" s="95"/>
      <c r="M32" s="96"/>
    </row>
    <row r="33" spans="1:13" s="4" customFormat="1" ht="18.75" customHeight="1" x14ac:dyDescent="0.3">
      <c r="A33" s="191"/>
      <c r="B33" s="194"/>
      <c r="D33" s="37"/>
      <c r="E33" s="188"/>
      <c r="F33" s="35"/>
      <c r="G33" s="183"/>
      <c r="H33" s="200"/>
      <c r="I33" s="200"/>
      <c r="J33" s="198"/>
      <c r="K33" s="198"/>
      <c r="L33" s="60"/>
      <c r="M33" s="44"/>
    </row>
    <row r="34" spans="1:13" s="4" customFormat="1" ht="18.75" customHeight="1" thickBot="1" x14ac:dyDescent="0.35">
      <c r="A34" s="192"/>
      <c r="B34" s="195"/>
      <c r="D34" s="37"/>
      <c r="E34" s="189"/>
      <c r="F34" s="36"/>
      <c r="G34" s="184"/>
      <c r="H34" s="201"/>
      <c r="I34" s="201"/>
      <c r="J34" s="199"/>
      <c r="K34" s="199"/>
      <c r="L34" s="47"/>
      <c r="M34" s="48"/>
    </row>
    <row r="35" spans="1:13" s="2" customFormat="1" ht="18.75" customHeight="1" x14ac:dyDescent="0.3">
      <c r="A35" s="190" t="str">
        <f t="shared" ref="A35" si="3">IF(B35=0,"",IF(B35=1,F35,IF(B35&gt;=3,F35&amp;" / "&amp;F36&amp;" / "&amp;F37&amp;" / "&amp;F38&amp;" / "&amp;F39)))</f>
        <v/>
      </c>
      <c r="B35" s="193">
        <f>COUNTA(F35:F39)</f>
        <v>0</v>
      </c>
      <c r="D35" s="37"/>
      <c r="E35" s="187">
        <v>3</v>
      </c>
      <c r="F35" s="34"/>
      <c r="G35" s="185" t="str">
        <f>IF(F35="","",$I$9)</f>
        <v/>
      </c>
      <c r="H35" s="208" t="str">
        <f>IF(F35="","",$M$9)</f>
        <v/>
      </c>
      <c r="I35" s="200" t="str">
        <f t="shared" ref="I35" si="4">IF(B35&lt;1,"",IF(B35=1,"individual",IF(B35&gt;2,"conjuntos")))</f>
        <v/>
      </c>
      <c r="J35" s="197"/>
      <c r="K35" s="197"/>
      <c r="L35" s="45"/>
      <c r="M35" s="46"/>
    </row>
    <row r="36" spans="1:13" s="2" customFormat="1" ht="18.75" customHeight="1" x14ac:dyDescent="0.3">
      <c r="A36" s="191"/>
      <c r="B36" s="194"/>
      <c r="D36" s="37"/>
      <c r="E36" s="188"/>
      <c r="F36" s="94"/>
      <c r="G36" s="183"/>
      <c r="H36" s="200"/>
      <c r="I36" s="200"/>
      <c r="J36" s="198"/>
      <c r="K36" s="198"/>
      <c r="L36" s="95"/>
      <c r="M36" s="96"/>
    </row>
    <row r="37" spans="1:13" s="2" customFormat="1" ht="18.75" customHeight="1" x14ac:dyDescent="0.3">
      <c r="A37" s="191"/>
      <c r="B37" s="194"/>
      <c r="D37" s="37"/>
      <c r="E37" s="188"/>
      <c r="F37" s="94"/>
      <c r="G37" s="183"/>
      <c r="H37" s="200"/>
      <c r="I37" s="200"/>
      <c r="J37" s="198"/>
      <c r="K37" s="198"/>
      <c r="L37" s="95"/>
      <c r="M37" s="96"/>
    </row>
    <row r="38" spans="1:13" s="4" customFormat="1" ht="18.75" customHeight="1" x14ac:dyDescent="0.3">
      <c r="A38" s="191"/>
      <c r="B38" s="194"/>
      <c r="D38" s="37"/>
      <c r="E38" s="188"/>
      <c r="F38" s="35"/>
      <c r="G38" s="183"/>
      <c r="H38" s="200"/>
      <c r="I38" s="200"/>
      <c r="J38" s="198"/>
      <c r="K38" s="198"/>
      <c r="L38" s="60"/>
      <c r="M38" s="44"/>
    </row>
    <row r="39" spans="1:13" s="4" customFormat="1" ht="18.75" customHeight="1" thickBot="1" x14ac:dyDescent="0.35">
      <c r="A39" s="192"/>
      <c r="B39" s="195"/>
      <c r="D39" s="37"/>
      <c r="E39" s="189"/>
      <c r="F39" s="36"/>
      <c r="G39" s="184"/>
      <c r="H39" s="201"/>
      <c r="I39" s="201"/>
      <c r="J39" s="199"/>
      <c r="K39" s="199"/>
      <c r="L39" s="47"/>
      <c r="M39" s="48"/>
    </row>
    <row r="40" spans="1:13" s="2" customFormat="1" ht="18.75" customHeight="1" x14ac:dyDescent="0.3">
      <c r="A40" s="190" t="str">
        <f t="shared" ref="A40" si="5">IF(B40=0,"",IF(B40=1,F40,IF(B40&gt;=3,F40&amp;" / "&amp;F41&amp;" / "&amp;F42&amp;" / "&amp;F43&amp;" / "&amp;F44)))</f>
        <v/>
      </c>
      <c r="B40" s="193">
        <f>COUNTA(F40:F44)</f>
        <v>0</v>
      </c>
      <c r="D40" s="37"/>
      <c r="E40" s="187">
        <v>4</v>
      </c>
      <c r="F40" s="34"/>
      <c r="G40" s="185" t="str">
        <f>IF(F40="","",$I$9)</f>
        <v/>
      </c>
      <c r="H40" s="208" t="str">
        <f>IF(F40="","",$M$9)</f>
        <v/>
      </c>
      <c r="I40" s="200" t="str">
        <f t="shared" ref="I40" si="6">IF(B40&lt;1,"",IF(B40=1,"individual",IF(B40&gt;2,"conjuntos")))</f>
        <v/>
      </c>
      <c r="J40" s="197"/>
      <c r="K40" s="197"/>
      <c r="L40" s="45"/>
      <c r="M40" s="46"/>
    </row>
    <row r="41" spans="1:13" s="2" customFormat="1" ht="18.75" customHeight="1" x14ac:dyDescent="0.3">
      <c r="A41" s="191"/>
      <c r="B41" s="194"/>
      <c r="D41" s="37"/>
      <c r="E41" s="188"/>
      <c r="F41" s="94"/>
      <c r="G41" s="183"/>
      <c r="H41" s="200"/>
      <c r="I41" s="200"/>
      <c r="J41" s="198"/>
      <c r="K41" s="198"/>
      <c r="L41" s="95"/>
      <c r="M41" s="96"/>
    </row>
    <row r="42" spans="1:13" s="2" customFormat="1" ht="18.75" customHeight="1" x14ac:dyDescent="0.3">
      <c r="A42" s="191"/>
      <c r="B42" s="194"/>
      <c r="D42" s="37"/>
      <c r="E42" s="188"/>
      <c r="F42" s="94"/>
      <c r="G42" s="183"/>
      <c r="H42" s="200"/>
      <c r="I42" s="200"/>
      <c r="J42" s="198"/>
      <c r="K42" s="198"/>
      <c r="L42" s="95"/>
      <c r="M42" s="96"/>
    </row>
    <row r="43" spans="1:13" s="4" customFormat="1" ht="18.75" customHeight="1" x14ac:dyDescent="0.3">
      <c r="A43" s="191"/>
      <c r="B43" s="194"/>
      <c r="D43" s="37"/>
      <c r="E43" s="188"/>
      <c r="F43" s="35"/>
      <c r="G43" s="183"/>
      <c r="H43" s="200"/>
      <c r="I43" s="200"/>
      <c r="J43" s="198"/>
      <c r="K43" s="198"/>
      <c r="L43" s="61"/>
      <c r="M43" s="44"/>
    </row>
    <row r="44" spans="1:13" s="4" customFormat="1" ht="18.75" customHeight="1" thickBot="1" x14ac:dyDescent="0.35">
      <c r="A44" s="192"/>
      <c r="B44" s="195"/>
      <c r="D44" s="37"/>
      <c r="E44" s="189"/>
      <c r="F44" s="36"/>
      <c r="G44" s="184"/>
      <c r="H44" s="201"/>
      <c r="I44" s="201"/>
      <c r="J44" s="199"/>
      <c r="K44" s="199"/>
      <c r="L44" s="47"/>
      <c r="M44" s="48"/>
    </row>
    <row r="45" spans="1:13" s="37" customFormat="1" ht="18.75" customHeight="1" x14ac:dyDescent="0.3">
      <c r="A45" s="190" t="str">
        <f t="shared" ref="A45" si="7">IF(B45=0,"",IF(B45=1,F45,IF(B45&gt;=3,F45&amp;" / "&amp;F46&amp;" / "&amp;F47&amp;" / "&amp;F48&amp;" / "&amp;F49)))</f>
        <v/>
      </c>
      <c r="B45" s="193">
        <f>COUNTA(F45:F49)</f>
        <v>0</v>
      </c>
      <c r="E45" s="187">
        <v>5</v>
      </c>
      <c r="F45" s="34"/>
      <c r="G45" s="185" t="str">
        <f>IF(F45="","",$I$9)</f>
        <v/>
      </c>
      <c r="H45" s="208" t="str">
        <f>IF(F45="","",$M$9)</f>
        <v/>
      </c>
      <c r="I45" s="200" t="str">
        <f t="shared" ref="I45" si="8">IF(B45&lt;1,"",IF(B45=1,"individual",IF(B45&gt;2,"conjuntos")))</f>
        <v/>
      </c>
      <c r="J45" s="197"/>
      <c r="K45" s="197"/>
      <c r="L45" s="45"/>
      <c r="M45" s="46"/>
    </row>
    <row r="46" spans="1:13" s="37" customFormat="1" ht="18.75" customHeight="1" x14ac:dyDescent="0.3">
      <c r="A46" s="191"/>
      <c r="B46" s="194"/>
      <c r="E46" s="188"/>
      <c r="F46" s="94"/>
      <c r="G46" s="183"/>
      <c r="H46" s="200"/>
      <c r="I46" s="200"/>
      <c r="J46" s="198"/>
      <c r="K46" s="198"/>
      <c r="L46" s="95"/>
      <c r="M46" s="96"/>
    </row>
    <row r="47" spans="1:13" s="37" customFormat="1" ht="18.75" customHeight="1" x14ac:dyDescent="0.3">
      <c r="A47" s="191"/>
      <c r="B47" s="194"/>
      <c r="E47" s="188"/>
      <c r="F47" s="94"/>
      <c r="G47" s="183"/>
      <c r="H47" s="200"/>
      <c r="I47" s="200"/>
      <c r="J47" s="198"/>
      <c r="K47" s="198"/>
      <c r="L47" s="95"/>
      <c r="M47" s="96"/>
    </row>
    <row r="48" spans="1:13" s="37" customFormat="1" ht="18.75" customHeight="1" x14ac:dyDescent="0.3">
      <c r="A48" s="191"/>
      <c r="B48" s="194"/>
      <c r="E48" s="188"/>
      <c r="F48" s="35"/>
      <c r="G48" s="183"/>
      <c r="H48" s="200"/>
      <c r="I48" s="200"/>
      <c r="J48" s="198"/>
      <c r="K48" s="198"/>
      <c r="L48" s="60"/>
      <c r="M48" s="44"/>
    </row>
    <row r="49" spans="1:13" s="37" customFormat="1" ht="18.75" customHeight="1" thickBot="1" x14ac:dyDescent="0.35">
      <c r="A49" s="192"/>
      <c r="B49" s="195"/>
      <c r="E49" s="189"/>
      <c r="F49" s="36"/>
      <c r="G49" s="184"/>
      <c r="H49" s="201"/>
      <c r="I49" s="201"/>
      <c r="J49" s="199"/>
      <c r="K49" s="199"/>
      <c r="L49" s="47"/>
      <c r="M49" s="48"/>
    </row>
    <row r="50" spans="1:13" s="37" customFormat="1" ht="18.75" customHeight="1" x14ac:dyDescent="0.3">
      <c r="A50" s="190" t="str">
        <f t="shared" ref="A50" si="9">IF(B50=0,"",IF(B50=1,F50,IF(B50&gt;=3,F50&amp;" / "&amp;F51&amp;" / "&amp;F52&amp;" / "&amp;F53&amp;" / "&amp;F54)))</f>
        <v/>
      </c>
      <c r="B50" s="193">
        <f t="shared" ref="B50" si="10">COUNTA(F50:F54)</f>
        <v>0</v>
      </c>
      <c r="E50" s="187">
        <v>6</v>
      </c>
      <c r="F50" s="34"/>
      <c r="G50" s="185" t="str">
        <f>IF(F50="","",$I$9)</f>
        <v/>
      </c>
      <c r="H50" s="208" t="str">
        <f>IF(F50="","",$M$9)</f>
        <v/>
      </c>
      <c r="I50" s="200" t="str">
        <f t="shared" ref="I50" si="11">IF(B50&lt;1,"",IF(B50=1,"individual",IF(B50&gt;2,"conjuntos")))</f>
        <v/>
      </c>
      <c r="J50" s="197"/>
      <c r="K50" s="197"/>
      <c r="L50" s="45"/>
      <c r="M50" s="46"/>
    </row>
    <row r="51" spans="1:13" s="37" customFormat="1" ht="18.75" customHeight="1" x14ac:dyDescent="0.3">
      <c r="A51" s="191"/>
      <c r="B51" s="194"/>
      <c r="E51" s="188"/>
      <c r="F51" s="94"/>
      <c r="G51" s="183"/>
      <c r="H51" s="200"/>
      <c r="I51" s="200"/>
      <c r="J51" s="198"/>
      <c r="K51" s="198"/>
      <c r="L51" s="95"/>
      <c r="M51" s="96"/>
    </row>
    <row r="52" spans="1:13" s="37" customFormat="1" ht="18.75" customHeight="1" x14ac:dyDescent="0.3">
      <c r="A52" s="191"/>
      <c r="B52" s="194"/>
      <c r="E52" s="188"/>
      <c r="F52" s="94"/>
      <c r="G52" s="183"/>
      <c r="H52" s="200"/>
      <c r="I52" s="200"/>
      <c r="J52" s="198"/>
      <c r="K52" s="198"/>
      <c r="L52" s="95"/>
      <c r="M52" s="96"/>
    </row>
    <row r="53" spans="1:13" s="37" customFormat="1" ht="18.75" customHeight="1" x14ac:dyDescent="0.3">
      <c r="A53" s="191"/>
      <c r="B53" s="194"/>
      <c r="E53" s="188"/>
      <c r="F53" s="35"/>
      <c r="G53" s="183"/>
      <c r="H53" s="200"/>
      <c r="I53" s="200"/>
      <c r="J53" s="198"/>
      <c r="K53" s="198"/>
      <c r="L53" s="60"/>
      <c r="M53" s="44"/>
    </row>
    <row r="54" spans="1:13" s="37" customFormat="1" ht="18.75" customHeight="1" thickBot="1" x14ac:dyDescent="0.35">
      <c r="A54" s="192"/>
      <c r="B54" s="195"/>
      <c r="E54" s="189"/>
      <c r="F54" s="36"/>
      <c r="G54" s="184"/>
      <c r="H54" s="201"/>
      <c r="I54" s="201"/>
      <c r="J54" s="199"/>
      <c r="K54" s="199"/>
      <c r="L54" s="47"/>
      <c r="M54" s="48"/>
    </row>
    <row r="55" spans="1:13" s="2" customFormat="1" ht="18.75" customHeight="1" x14ac:dyDescent="0.3">
      <c r="A55" s="190" t="str">
        <f t="shared" ref="A55" si="12">IF(B55=0,"",IF(B55=1,F55,IF(B55&gt;=3,F55&amp;" / "&amp;F56&amp;" / "&amp;F57&amp;" / "&amp;F58&amp;" / "&amp;F59)))</f>
        <v/>
      </c>
      <c r="B55" s="193">
        <f t="shared" ref="B55" si="13">COUNTA(F55:F59)</f>
        <v>0</v>
      </c>
      <c r="D55" s="37"/>
      <c r="E55" s="187">
        <v>7</v>
      </c>
      <c r="F55" s="34"/>
      <c r="G55" s="185" t="str">
        <f>IF(F55="","",$I$9)</f>
        <v/>
      </c>
      <c r="H55" s="208" t="str">
        <f>IF(F55="","",$M$9)</f>
        <v/>
      </c>
      <c r="I55" s="200" t="str">
        <f t="shared" ref="I55" si="14">IF(B55&lt;1,"",IF(B55=1,"individual",IF(B55&gt;2,"conjuntos")))</f>
        <v/>
      </c>
      <c r="J55" s="197"/>
      <c r="K55" s="197"/>
      <c r="L55" s="45"/>
      <c r="M55" s="46"/>
    </row>
    <row r="56" spans="1:13" s="2" customFormat="1" ht="18.75" customHeight="1" x14ac:dyDescent="0.3">
      <c r="A56" s="191"/>
      <c r="B56" s="194"/>
      <c r="D56" s="37"/>
      <c r="E56" s="188"/>
      <c r="F56" s="94"/>
      <c r="G56" s="183"/>
      <c r="H56" s="200"/>
      <c r="I56" s="200"/>
      <c r="J56" s="198"/>
      <c r="K56" s="198"/>
      <c r="L56" s="95"/>
      <c r="M56" s="96"/>
    </row>
    <row r="57" spans="1:13" s="2" customFormat="1" ht="18.75" customHeight="1" x14ac:dyDescent="0.3">
      <c r="A57" s="191"/>
      <c r="B57" s="194"/>
      <c r="D57" s="37"/>
      <c r="E57" s="188"/>
      <c r="F57" s="94"/>
      <c r="G57" s="183"/>
      <c r="H57" s="200"/>
      <c r="I57" s="200"/>
      <c r="J57" s="198"/>
      <c r="K57" s="198"/>
      <c r="L57" s="95"/>
      <c r="M57" s="96"/>
    </row>
    <row r="58" spans="1:13" s="4" customFormat="1" ht="18.75" customHeight="1" x14ac:dyDescent="0.3">
      <c r="A58" s="191"/>
      <c r="B58" s="194"/>
      <c r="D58" s="37"/>
      <c r="E58" s="188"/>
      <c r="F58" s="35"/>
      <c r="G58" s="183"/>
      <c r="H58" s="200"/>
      <c r="I58" s="200"/>
      <c r="J58" s="198"/>
      <c r="K58" s="198"/>
      <c r="L58" s="60"/>
      <c r="M58" s="44"/>
    </row>
    <row r="59" spans="1:13" s="4" customFormat="1" ht="18.75" customHeight="1" thickBot="1" x14ac:dyDescent="0.35">
      <c r="A59" s="192"/>
      <c r="B59" s="195"/>
      <c r="D59" s="37"/>
      <c r="E59" s="189"/>
      <c r="F59" s="36"/>
      <c r="G59" s="184"/>
      <c r="H59" s="201"/>
      <c r="I59" s="201"/>
      <c r="J59" s="199"/>
      <c r="K59" s="199"/>
      <c r="L59" s="47"/>
      <c r="M59" s="48"/>
    </row>
    <row r="60" spans="1:13" s="2" customFormat="1" ht="18.75" customHeight="1" x14ac:dyDescent="0.3">
      <c r="A60" s="190" t="str">
        <f t="shared" ref="A60" si="15">IF(B60=0,"",IF(B60=1,F60,IF(B60&gt;=3,F60&amp;" / "&amp;F61&amp;" / "&amp;F62&amp;" / "&amp;F63&amp;" / "&amp;F64)))</f>
        <v/>
      </c>
      <c r="B60" s="193">
        <f t="shared" ref="B60" si="16">COUNTA(F60:F64)</f>
        <v>0</v>
      </c>
      <c r="D60" s="37"/>
      <c r="E60" s="187">
        <v>8</v>
      </c>
      <c r="F60" s="34"/>
      <c r="G60" s="185" t="str">
        <f>IF(F60="","",$I$9)</f>
        <v/>
      </c>
      <c r="H60" s="208" t="str">
        <f>IF(F60="","",$M$9)</f>
        <v/>
      </c>
      <c r="I60" s="200" t="str">
        <f t="shared" ref="I60" si="17">IF(B60&lt;1,"",IF(B60=1,"individual",IF(B60&gt;2,"conjuntos")))</f>
        <v/>
      </c>
      <c r="J60" s="197"/>
      <c r="K60" s="197"/>
      <c r="L60" s="45"/>
      <c r="M60" s="46"/>
    </row>
    <row r="61" spans="1:13" s="2" customFormat="1" ht="18.75" customHeight="1" x14ac:dyDescent="0.3">
      <c r="A61" s="191"/>
      <c r="B61" s="194"/>
      <c r="D61" s="37"/>
      <c r="E61" s="188"/>
      <c r="F61" s="94"/>
      <c r="G61" s="183"/>
      <c r="H61" s="200"/>
      <c r="I61" s="200"/>
      <c r="J61" s="198"/>
      <c r="K61" s="198"/>
      <c r="L61" s="95"/>
      <c r="M61" s="96"/>
    </row>
    <row r="62" spans="1:13" s="2" customFormat="1" ht="18.75" customHeight="1" x14ac:dyDescent="0.3">
      <c r="A62" s="191"/>
      <c r="B62" s="194"/>
      <c r="D62" s="37"/>
      <c r="E62" s="188"/>
      <c r="F62" s="94"/>
      <c r="G62" s="183"/>
      <c r="H62" s="200"/>
      <c r="I62" s="200"/>
      <c r="J62" s="198"/>
      <c r="K62" s="198"/>
      <c r="L62" s="95"/>
      <c r="M62" s="96"/>
    </row>
    <row r="63" spans="1:13" s="4" customFormat="1" ht="18.75" customHeight="1" x14ac:dyDescent="0.3">
      <c r="A63" s="191"/>
      <c r="B63" s="194"/>
      <c r="D63" s="37"/>
      <c r="E63" s="188"/>
      <c r="F63" s="35"/>
      <c r="G63" s="183"/>
      <c r="H63" s="200"/>
      <c r="I63" s="200"/>
      <c r="J63" s="198"/>
      <c r="K63" s="198"/>
      <c r="L63" s="60"/>
      <c r="M63" s="44"/>
    </row>
    <row r="64" spans="1:13" s="4" customFormat="1" ht="18.75" customHeight="1" thickBot="1" x14ac:dyDescent="0.35">
      <c r="A64" s="192"/>
      <c r="B64" s="195"/>
      <c r="D64" s="37"/>
      <c r="E64" s="189"/>
      <c r="F64" s="36"/>
      <c r="G64" s="184"/>
      <c r="H64" s="201"/>
      <c r="I64" s="201"/>
      <c r="J64" s="199"/>
      <c r="K64" s="199"/>
      <c r="L64" s="47"/>
      <c r="M64" s="48"/>
    </row>
    <row r="65" spans="1:13" s="2" customFormat="1" ht="18.75" customHeight="1" x14ac:dyDescent="0.3">
      <c r="A65" s="190" t="str">
        <f t="shared" ref="A65" si="18">IF(B65=0,"",IF(B65=1,F65,IF(B65&gt;=3,F65&amp;" / "&amp;F66&amp;" / "&amp;F67&amp;" / "&amp;F68&amp;" / "&amp;F69)))</f>
        <v/>
      </c>
      <c r="B65" s="193">
        <f t="shared" ref="B65" si="19">COUNTA(F65:F69)</f>
        <v>0</v>
      </c>
      <c r="D65" s="37"/>
      <c r="E65" s="187">
        <v>9</v>
      </c>
      <c r="F65" s="34"/>
      <c r="G65" s="185" t="str">
        <f>IF(F65="","",$I$9)</f>
        <v/>
      </c>
      <c r="H65" s="208" t="str">
        <f>IF(F65="","",$M$9)</f>
        <v/>
      </c>
      <c r="I65" s="200" t="str">
        <f t="shared" ref="I65" si="20">IF(B65&lt;1,"",IF(B65=1,"individual",IF(B65&gt;2,"conjuntos")))</f>
        <v/>
      </c>
      <c r="J65" s="197"/>
      <c r="K65" s="197"/>
      <c r="L65" s="45"/>
      <c r="M65" s="46"/>
    </row>
    <row r="66" spans="1:13" s="2" customFormat="1" ht="18.75" customHeight="1" x14ac:dyDescent="0.3">
      <c r="A66" s="191"/>
      <c r="B66" s="194"/>
      <c r="D66" s="37"/>
      <c r="E66" s="188"/>
      <c r="F66" s="94"/>
      <c r="G66" s="183"/>
      <c r="H66" s="200"/>
      <c r="I66" s="200"/>
      <c r="J66" s="198"/>
      <c r="K66" s="198"/>
      <c r="L66" s="95"/>
      <c r="M66" s="96"/>
    </row>
    <row r="67" spans="1:13" s="2" customFormat="1" ht="18.75" customHeight="1" x14ac:dyDescent="0.3">
      <c r="A67" s="191"/>
      <c r="B67" s="194"/>
      <c r="D67" s="37"/>
      <c r="E67" s="188"/>
      <c r="F67" s="94"/>
      <c r="G67" s="183"/>
      <c r="H67" s="200"/>
      <c r="I67" s="200"/>
      <c r="J67" s="198"/>
      <c r="K67" s="198"/>
      <c r="L67" s="95"/>
      <c r="M67" s="96"/>
    </row>
    <row r="68" spans="1:13" s="4" customFormat="1" ht="18.75" customHeight="1" x14ac:dyDescent="0.3">
      <c r="A68" s="191"/>
      <c r="B68" s="194"/>
      <c r="D68" s="37"/>
      <c r="E68" s="188"/>
      <c r="F68" s="35"/>
      <c r="G68" s="183"/>
      <c r="H68" s="200"/>
      <c r="I68" s="200"/>
      <c r="J68" s="198"/>
      <c r="K68" s="198"/>
      <c r="L68" s="60"/>
      <c r="M68" s="44"/>
    </row>
    <row r="69" spans="1:13" s="4" customFormat="1" ht="18.75" customHeight="1" thickBot="1" x14ac:dyDescent="0.35">
      <c r="A69" s="192"/>
      <c r="B69" s="195"/>
      <c r="D69" s="37"/>
      <c r="E69" s="189"/>
      <c r="F69" s="36"/>
      <c r="G69" s="184"/>
      <c r="H69" s="201"/>
      <c r="I69" s="201"/>
      <c r="J69" s="199"/>
      <c r="K69" s="199"/>
      <c r="L69" s="47"/>
      <c r="M69" s="48"/>
    </row>
    <row r="70" spans="1:13" s="2" customFormat="1" ht="18.75" customHeight="1" x14ac:dyDescent="0.3">
      <c r="A70" s="190" t="str">
        <f t="shared" ref="A70" si="21">IF(B70=0,"",IF(B70=1,F70,IF(B70&gt;=3,F70&amp;" / "&amp;F71&amp;" / "&amp;F72&amp;" / "&amp;F73&amp;" / "&amp;F74)))</f>
        <v/>
      </c>
      <c r="B70" s="193">
        <f t="shared" ref="B70" si="22">COUNTA(F70:F74)</f>
        <v>0</v>
      </c>
      <c r="D70" s="37"/>
      <c r="E70" s="187">
        <v>10</v>
      </c>
      <c r="F70" s="34"/>
      <c r="G70" s="185" t="str">
        <f>IF(F70="","",$I$9)</f>
        <v/>
      </c>
      <c r="H70" s="208" t="str">
        <f>IF(F70="","",$M$9)</f>
        <v/>
      </c>
      <c r="I70" s="200" t="str">
        <f t="shared" ref="I70" si="23">IF(B70&lt;1,"",IF(B70=1,"individual",IF(B70&gt;2,"conjuntos")))</f>
        <v/>
      </c>
      <c r="J70" s="197"/>
      <c r="K70" s="197"/>
      <c r="L70" s="45"/>
      <c r="M70" s="46"/>
    </row>
    <row r="71" spans="1:13" s="2" customFormat="1" ht="18.75" customHeight="1" x14ac:dyDescent="0.3">
      <c r="A71" s="191"/>
      <c r="B71" s="194"/>
      <c r="D71" s="37"/>
      <c r="E71" s="188"/>
      <c r="F71" s="94"/>
      <c r="G71" s="183"/>
      <c r="H71" s="200"/>
      <c r="I71" s="200"/>
      <c r="J71" s="198"/>
      <c r="K71" s="198"/>
      <c r="L71" s="95"/>
      <c r="M71" s="96"/>
    </row>
    <row r="72" spans="1:13" s="2" customFormat="1" ht="18.75" customHeight="1" x14ac:dyDescent="0.3">
      <c r="A72" s="191"/>
      <c r="B72" s="194"/>
      <c r="D72" s="37"/>
      <c r="E72" s="188"/>
      <c r="F72" s="94"/>
      <c r="G72" s="183"/>
      <c r="H72" s="200"/>
      <c r="I72" s="200"/>
      <c r="J72" s="198"/>
      <c r="K72" s="198"/>
      <c r="L72" s="95"/>
      <c r="M72" s="96"/>
    </row>
    <row r="73" spans="1:13" s="4" customFormat="1" ht="18.75" customHeight="1" x14ac:dyDescent="0.3">
      <c r="A73" s="191"/>
      <c r="B73" s="194"/>
      <c r="D73" s="37"/>
      <c r="E73" s="188"/>
      <c r="F73" s="35"/>
      <c r="G73" s="183"/>
      <c r="H73" s="200"/>
      <c r="I73" s="200"/>
      <c r="J73" s="198"/>
      <c r="K73" s="198"/>
      <c r="L73" s="60"/>
      <c r="M73" s="44"/>
    </row>
    <row r="74" spans="1:13" s="4" customFormat="1" ht="18.75" customHeight="1" thickBot="1" x14ac:dyDescent="0.35">
      <c r="A74" s="192"/>
      <c r="B74" s="195"/>
      <c r="D74" s="37"/>
      <c r="E74" s="189"/>
      <c r="F74" s="36"/>
      <c r="G74" s="184"/>
      <c r="H74" s="201"/>
      <c r="I74" s="201"/>
      <c r="J74" s="199"/>
      <c r="K74" s="199"/>
      <c r="L74" s="47"/>
      <c r="M74" s="48"/>
    </row>
    <row r="75" spans="1:13" s="2" customFormat="1" ht="18.75" customHeight="1" x14ac:dyDescent="0.3">
      <c r="A75" s="190" t="str">
        <f t="shared" ref="A75" si="24">IF(B75=0,"",IF(B75=1,F75,IF(B75&gt;=3,F75&amp;" / "&amp;F76&amp;" / "&amp;F77&amp;" / "&amp;F78&amp;" / "&amp;F79)))</f>
        <v/>
      </c>
      <c r="B75" s="193">
        <f t="shared" ref="B75" si="25">COUNTA(F75:F79)</f>
        <v>0</v>
      </c>
      <c r="D75" s="37"/>
      <c r="E75" s="187">
        <v>11</v>
      </c>
      <c r="F75" s="34"/>
      <c r="G75" s="185" t="str">
        <f>IF(F75="","",$I$9)</f>
        <v/>
      </c>
      <c r="H75" s="208" t="str">
        <f>IF(F75="","",$M$9)</f>
        <v/>
      </c>
      <c r="I75" s="200" t="str">
        <f t="shared" ref="I75" si="26">IF(B75&lt;1,"",IF(B75=1,"individual",IF(B75&gt;2,"conjuntos")))</f>
        <v/>
      </c>
      <c r="J75" s="197"/>
      <c r="K75" s="197"/>
      <c r="L75" s="45"/>
      <c r="M75" s="46"/>
    </row>
    <row r="76" spans="1:13" s="2" customFormat="1" ht="18.75" customHeight="1" x14ac:dyDescent="0.3">
      <c r="A76" s="191"/>
      <c r="B76" s="194"/>
      <c r="D76" s="37"/>
      <c r="E76" s="188"/>
      <c r="F76" s="94"/>
      <c r="G76" s="183"/>
      <c r="H76" s="200"/>
      <c r="I76" s="200"/>
      <c r="J76" s="198"/>
      <c r="K76" s="198"/>
      <c r="L76" s="95"/>
      <c r="M76" s="96"/>
    </row>
    <row r="77" spans="1:13" s="2" customFormat="1" ht="18.75" customHeight="1" x14ac:dyDescent="0.3">
      <c r="A77" s="191"/>
      <c r="B77" s="194"/>
      <c r="D77" s="37"/>
      <c r="E77" s="188"/>
      <c r="F77" s="94"/>
      <c r="G77" s="183"/>
      <c r="H77" s="200"/>
      <c r="I77" s="200"/>
      <c r="J77" s="198"/>
      <c r="K77" s="198"/>
      <c r="L77" s="95"/>
      <c r="M77" s="96"/>
    </row>
    <row r="78" spans="1:13" s="4" customFormat="1" ht="18.75" customHeight="1" x14ac:dyDescent="0.3">
      <c r="A78" s="191"/>
      <c r="B78" s="194"/>
      <c r="D78" s="37"/>
      <c r="E78" s="188"/>
      <c r="F78" s="35"/>
      <c r="G78" s="183"/>
      <c r="H78" s="200"/>
      <c r="I78" s="200"/>
      <c r="J78" s="198"/>
      <c r="K78" s="198"/>
      <c r="L78" s="60"/>
      <c r="M78" s="44"/>
    </row>
    <row r="79" spans="1:13" s="4" customFormat="1" ht="18.75" customHeight="1" thickBot="1" x14ac:dyDescent="0.35">
      <c r="A79" s="192"/>
      <c r="B79" s="195"/>
      <c r="D79" s="37"/>
      <c r="E79" s="189"/>
      <c r="F79" s="36"/>
      <c r="G79" s="184"/>
      <c r="H79" s="201"/>
      <c r="I79" s="201"/>
      <c r="J79" s="199"/>
      <c r="K79" s="199"/>
      <c r="L79" s="47"/>
      <c r="M79" s="48"/>
    </row>
    <row r="80" spans="1:13" s="2" customFormat="1" ht="18.75" customHeight="1" x14ac:dyDescent="0.3">
      <c r="A80" s="190" t="str">
        <f t="shared" ref="A80" si="27">IF(B80=0,"",IF(B80=1,F80,IF(B80&gt;=3,F80&amp;" / "&amp;F81&amp;" / "&amp;F82&amp;" / "&amp;F83&amp;" / "&amp;F84)))</f>
        <v/>
      </c>
      <c r="B80" s="193">
        <f t="shared" ref="B80" si="28">COUNTA(F80:F84)</f>
        <v>0</v>
      </c>
      <c r="D80" s="37"/>
      <c r="E80" s="187">
        <v>12</v>
      </c>
      <c r="F80" s="34"/>
      <c r="G80" s="185" t="str">
        <f>IF(F80="","",$I$9)</f>
        <v/>
      </c>
      <c r="H80" s="208" t="str">
        <f>IF(F80="","",$M$9)</f>
        <v/>
      </c>
      <c r="I80" s="200" t="str">
        <f t="shared" ref="I80" si="29">IF(B80&lt;1,"",IF(B80=1,"individual",IF(B80&gt;2,"conjuntos")))</f>
        <v/>
      </c>
      <c r="J80" s="197"/>
      <c r="K80" s="197"/>
      <c r="L80" s="45"/>
      <c r="M80" s="46"/>
    </row>
    <row r="81" spans="1:13" s="2" customFormat="1" ht="18.75" customHeight="1" x14ac:dyDescent="0.3">
      <c r="A81" s="191"/>
      <c r="B81" s="194"/>
      <c r="D81" s="37"/>
      <c r="E81" s="188"/>
      <c r="F81" s="94"/>
      <c r="G81" s="183"/>
      <c r="H81" s="200"/>
      <c r="I81" s="200"/>
      <c r="J81" s="198"/>
      <c r="K81" s="198"/>
      <c r="L81" s="95"/>
      <c r="M81" s="96"/>
    </row>
    <row r="82" spans="1:13" s="2" customFormat="1" ht="18.75" customHeight="1" x14ac:dyDescent="0.3">
      <c r="A82" s="191"/>
      <c r="B82" s="194"/>
      <c r="D82" s="37"/>
      <c r="E82" s="188"/>
      <c r="F82" s="94"/>
      <c r="G82" s="183"/>
      <c r="H82" s="200"/>
      <c r="I82" s="200"/>
      <c r="J82" s="198"/>
      <c r="K82" s="198"/>
      <c r="L82" s="95"/>
      <c r="M82" s="96"/>
    </row>
    <row r="83" spans="1:13" s="4" customFormat="1" ht="18.75" customHeight="1" x14ac:dyDescent="0.3">
      <c r="A83" s="191"/>
      <c r="B83" s="194"/>
      <c r="D83" s="14"/>
      <c r="E83" s="188"/>
      <c r="F83" s="35"/>
      <c r="G83" s="183"/>
      <c r="H83" s="200"/>
      <c r="I83" s="200"/>
      <c r="J83" s="198"/>
      <c r="K83" s="198"/>
      <c r="L83" s="60"/>
      <c r="M83" s="44"/>
    </row>
    <row r="84" spans="1:13" s="4" customFormat="1" ht="18.75" customHeight="1" thickBot="1" x14ac:dyDescent="0.35">
      <c r="A84" s="192"/>
      <c r="B84" s="195"/>
      <c r="D84" s="37"/>
      <c r="E84" s="189"/>
      <c r="F84" s="36"/>
      <c r="G84" s="184"/>
      <c r="H84" s="201"/>
      <c r="I84" s="201"/>
      <c r="J84" s="199"/>
      <c r="K84" s="199"/>
      <c r="L84" s="47"/>
      <c r="M84" s="48"/>
    </row>
    <row r="85" spans="1:13" s="2" customFormat="1" ht="18.75" customHeight="1" x14ac:dyDescent="0.3">
      <c r="A85" s="190" t="str">
        <f t="shared" ref="A85" si="30">IF(B85=0,"",IF(B85=1,F85,IF(B85&gt;=3,F85&amp;" / "&amp;F86&amp;" / "&amp;F87&amp;" / "&amp;F88&amp;" / "&amp;F89)))</f>
        <v/>
      </c>
      <c r="B85" s="193">
        <f t="shared" ref="B85" si="31">COUNTA(F85:F89)</f>
        <v>0</v>
      </c>
      <c r="D85" s="49"/>
      <c r="E85" s="187">
        <v>13</v>
      </c>
      <c r="F85" s="34"/>
      <c r="G85" s="185" t="str">
        <f>IF(F85="","",$I$9)</f>
        <v/>
      </c>
      <c r="H85" s="208" t="str">
        <f>IF(F85="","",$M$9)</f>
        <v/>
      </c>
      <c r="I85" s="200" t="str">
        <f t="shared" ref="I85" si="32">IF(B85&lt;1,"",IF(B85=1,"individual",IF(B85&gt;2,"conjuntos")))</f>
        <v/>
      </c>
      <c r="J85" s="197"/>
      <c r="K85" s="197"/>
      <c r="L85" s="45"/>
      <c r="M85" s="46"/>
    </row>
    <row r="86" spans="1:13" s="2" customFormat="1" ht="18.75" customHeight="1" x14ac:dyDescent="0.3">
      <c r="A86" s="191"/>
      <c r="B86" s="194"/>
      <c r="D86" s="49"/>
      <c r="E86" s="188"/>
      <c r="F86" s="94"/>
      <c r="G86" s="183"/>
      <c r="H86" s="200"/>
      <c r="I86" s="200"/>
      <c r="J86" s="198"/>
      <c r="K86" s="198"/>
      <c r="L86" s="95"/>
      <c r="M86" s="96"/>
    </row>
    <row r="87" spans="1:13" s="2" customFormat="1" ht="18.75" customHeight="1" x14ac:dyDescent="0.3">
      <c r="A87" s="191"/>
      <c r="B87" s="194"/>
      <c r="D87" s="49"/>
      <c r="E87" s="188"/>
      <c r="F87" s="94"/>
      <c r="G87" s="183"/>
      <c r="H87" s="200"/>
      <c r="I87" s="200"/>
      <c r="J87" s="198"/>
      <c r="K87" s="198"/>
      <c r="L87" s="95"/>
      <c r="M87" s="96"/>
    </row>
    <row r="88" spans="1:13" s="4" customFormat="1" ht="18.75" customHeight="1" x14ac:dyDescent="0.3">
      <c r="A88" s="191"/>
      <c r="B88" s="194"/>
      <c r="D88" s="30"/>
      <c r="E88" s="188"/>
      <c r="F88" s="35"/>
      <c r="G88" s="183"/>
      <c r="H88" s="200"/>
      <c r="I88" s="200"/>
      <c r="J88" s="198"/>
      <c r="K88" s="198"/>
      <c r="L88" s="60"/>
      <c r="M88" s="44"/>
    </row>
    <row r="89" spans="1:13" s="4" customFormat="1" ht="18.75" customHeight="1" thickBot="1" x14ac:dyDescent="0.35">
      <c r="A89" s="192"/>
      <c r="B89" s="195"/>
      <c r="D89" s="30"/>
      <c r="E89" s="189"/>
      <c r="F89" s="36"/>
      <c r="G89" s="184"/>
      <c r="H89" s="201"/>
      <c r="I89" s="201"/>
      <c r="J89" s="199"/>
      <c r="K89" s="199"/>
      <c r="L89" s="47"/>
      <c r="M89" s="48"/>
    </row>
    <row r="90" spans="1:13" s="2" customFormat="1" ht="18.75" customHeight="1" x14ac:dyDescent="0.3">
      <c r="A90" s="190" t="str">
        <f>IF(B90=0,"",IF(B90=1,F90,IF(B90&gt;=3,F90&amp;" / "&amp;F91&amp;" / "&amp;F92&amp;" / "&amp;F93&amp;" / "&amp;F94)))</f>
        <v/>
      </c>
      <c r="B90" s="193">
        <f t="shared" ref="B90" si="33">COUNTA(F90:F94)</f>
        <v>0</v>
      </c>
      <c r="D90" s="30"/>
      <c r="E90" s="187">
        <v>14</v>
      </c>
      <c r="F90" s="34"/>
      <c r="G90" s="185" t="str">
        <f>IF(F90="","",$I$9)</f>
        <v/>
      </c>
      <c r="H90" s="208" t="str">
        <f>IF(F90="","",$M$9)</f>
        <v/>
      </c>
      <c r="I90" s="200" t="str">
        <f t="shared" ref="I90" si="34">IF(B90&lt;1,"",IF(B90=1,"individual",IF(B90&gt;2,"conjuntos")))</f>
        <v/>
      </c>
      <c r="J90" s="197"/>
      <c r="K90" s="197"/>
      <c r="L90" s="45"/>
      <c r="M90" s="46"/>
    </row>
    <row r="91" spans="1:13" s="2" customFormat="1" ht="18.75" customHeight="1" x14ac:dyDescent="0.3">
      <c r="A91" s="191"/>
      <c r="B91" s="194"/>
      <c r="D91" s="30"/>
      <c r="E91" s="188"/>
      <c r="F91" s="94"/>
      <c r="G91" s="183"/>
      <c r="H91" s="200"/>
      <c r="I91" s="200"/>
      <c r="J91" s="198"/>
      <c r="K91" s="198"/>
      <c r="L91" s="95"/>
      <c r="M91" s="96"/>
    </row>
    <row r="92" spans="1:13" s="2" customFormat="1" ht="18.75" customHeight="1" x14ac:dyDescent="0.3">
      <c r="A92" s="191"/>
      <c r="B92" s="194"/>
      <c r="D92" s="30"/>
      <c r="E92" s="188"/>
      <c r="F92" s="94"/>
      <c r="G92" s="183"/>
      <c r="H92" s="200"/>
      <c r="I92" s="200"/>
      <c r="J92" s="198"/>
      <c r="K92" s="198"/>
      <c r="L92" s="95"/>
      <c r="M92" s="96"/>
    </row>
    <row r="93" spans="1:13" s="4" customFormat="1" ht="18.75" customHeight="1" x14ac:dyDescent="0.3">
      <c r="A93" s="191"/>
      <c r="B93" s="194"/>
      <c r="D93" s="30"/>
      <c r="E93" s="188"/>
      <c r="F93" s="35"/>
      <c r="G93" s="183"/>
      <c r="H93" s="200"/>
      <c r="I93" s="200"/>
      <c r="J93" s="198"/>
      <c r="K93" s="198"/>
      <c r="L93" s="60"/>
      <c r="M93" s="44"/>
    </row>
    <row r="94" spans="1:13" s="4" customFormat="1" ht="18.75" customHeight="1" thickBot="1" x14ac:dyDescent="0.35">
      <c r="A94" s="192"/>
      <c r="B94" s="195"/>
      <c r="D94" s="30"/>
      <c r="E94" s="189"/>
      <c r="F94" s="36"/>
      <c r="G94" s="184"/>
      <c r="H94" s="201"/>
      <c r="I94" s="201"/>
      <c r="J94" s="199"/>
      <c r="K94" s="199"/>
      <c r="L94" s="47"/>
      <c r="M94" s="48"/>
    </row>
    <row r="95" spans="1:13" s="2" customFormat="1" ht="18.75" customHeight="1" x14ac:dyDescent="0.3">
      <c r="A95" s="190" t="str">
        <f t="shared" ref="A95" si="35">IF(B95=0,"",IF(B95=1,F95,IF(B95&gt;=3,F95&amp;" / "&amp;F96&amp;" / "&amp;F97&amp;" / "&amp;F98&amp;" / "&amp;F99)))</f>
        <v/>
      </c>
      <c r="B95" s="193">
        <f>COUNTA(F95:F99)</f>
        <v>0</v>
      </c>
      <c r="D95" s="30"/>
      <c r="E95" s="187">
        <v>15</v>
      </c>
      <c r="F95" s="34"/>
      <c r="G95" s="185" t="str">
        <f>IF(F95="","",$I$9)</f>
        <v/>
      </c>
      <c r="H95" s="208" t="str">
        <f>IF(F95="","",$M$9)</f>
        <v/>
      </c>
      <c r="I95" s="200" t="str">
        <f t="shared" ref="I95" si="36">IF(B95&lt;1,"",IF(B95=1,"individual",IF(B95&gt;2,"conjuntos")))</f>
        <v/>
      </c>
      <c r="J95" s="197"/>
      <c r="K95" s="197"/>
      <c r="L95" s="45"/>
      <c r="M95" s="46"/>
    </row>
    <row r="96" spans="1:13" s="2" customFormat="1" ht="18.75" customHeight="1" x14ac:dyDescent="0.3">
      <c r="A96" s="191"/>
      <c r="B96" s="194"/>
      <c r="D96" s="30"/>
      <c r="E96" s="188"/>
      <c r="F96" s="94"/>
      <c r="G96" s="183"/>
      <c r="H96" s="200"/>
      <c r="I96" s="200"/>
      <c r="J96" s="198"/>
      <c r="K96" s="198"/>
      <c r="L96" s="95"/>
      <c r="M96" s="96"/>
    </row>
    <row r="97" spans="1:14" s="2" customFormat="1" ht="18.75" customHeight="1" x14ac:dyDescent="0.3">
      <c r="A97" s="191"/>
      <c r="B97" s="194"/>
      <c r="D97" s="30"/>
      <c r="E97" s="188"/>
      <c r="F97" s="94"/>
      <c r="G97" s="183"/>
      <c r="H97" s="200"/>
      <c r="I97" s="200"/>
      <c r="J97" s="198"/>
      <c r="K97" s="198"/>
      <c r="L97" s="95"/>
      <c r="M97" s="96"/>
    </row>
    <row r="98" spans="1:14" s="4" customFormat="1" ht="18.75" customHeight="1" x14ac:dyDescent="0.3">
      <c r="A98" s="191"/>
      <c r="B98" s="194"/>
      <c r="D98" s="30"/>
      <c r="E98" s="188"/>
      <c r="F98" s="35"/>
      <c r="G98" s="183"/>
      <c r="H98" s="200"/>
      <c r="I98" s="200"/>
      <c r="J98" s="198"/>
      <c r="K98" s="198"/>
      <c r="L98" s="60"/>
      <c r="M98" s="44"/>
    </row>
    <row r="99" spans="1:14" s="4" customFormat="1" ht="18.75" customHeight="1" thickBot="1" x14ac:dyDescent="0.35">
      <c r="A99" s="192"/>
      <c r="B99" s="195"/>
      <c r="D99" s="30"/>
      <c r="E99" s="189"/>
      <c r="F99" s="36"/>
      <c r="G99" s="184"/>
      <c r="H99" s="201"/>
      <c r="I99" s="201"/>
      <c r="J99" s="199"/>
      <c r="K99" s="199"/>
      <c r="L99" s="47"/>
      <c r="M99" s="48"/>
    </row>
    <row r="100" spans="1:14" s="2" customFormat="1" ht="18.75" customHeight="1" x14ac:dyDescent="0.3">
      <c r="A100" s="190" t="str">
        <f t="shared" ref="A100" si="37">IF(B100=0,"",IF(B100=1,F100,IF(B100&gt;=3,F100&amp;" / "&amp;F101&amp;" / "&amp;F102&amp;" / "&amp;F103&amp;" / "&amp;F104)))</f>
        <v/>
      </c>
      <c r="B100" s="193">
        <f t="shared" ref="B100" si="38">COUNTA(F100:F104)</f>
        <v>0</v>
      </c>
      <c r="D100" s="30"/>
      <c r="E100" s="187">
        <v>16</v>
      </c>
      <c r="F100" s="34"/>
      <c r="G100" s="185" t="str">
        <f>IF(F100="","",$I$9)</f>
        <v/>
      </c>
      <c r="H100" s="208" t="str">
        <f>IF(F100="","",$M$9)</f>
        <v/>
      </c>
      <c r="I100" s="200" t="str">
        <f t="shared" ref="I100" si="39">IF(B100&lt;1,"",IF(B100=1,"individual",IF(B100&gt;2,"conjuntos")))</f>
        <v/>
      </c>
      <c r="J100" s="197"/>
      <c r="K100" s="197"/>
      <c r="L100" s="45"/>
      <c r="M100" s="46"/>
    </row>
    <row r="101" spans="1:14" s="2" customFormat="1" ht="18.75" customHeight="1" x14ac:dyDescent="0.3">
      <c r="A101" s="191"/>
      <c r="B101" s="194"/>
      <c r="D101" s="30"/>
      <c r="E101" s="188"/>
      <c r="F101" s="94"/>
      <c r="G101" s="183"/>
      <c r="H101" s="200"/>
      <c r="I101" s="200"/>
      <c r="J101" s="198"/>
      <c r="K101" s="198"/>
      <c r="L101" s="95"/>
      <c r="M101" s="96"/>
    </row>
    <row r="102" spans="1:14" s="2" customFormat="1" ht="18.75" customHeight="1" x14ac:dyDescent="0.3">
      <c r="A102" s="191"/>
      <c r="B102" s="194"/>
      <c r="D102" s="30"/>
      <c r="E102" s="188"/>
      <c r="F102" s="94"/>
      <c r="G102" s="183"/>
      <c r="H102" s="200"/>
      <c r="I102" s="200"/>
      <c r="J102" s="198"/>
      <c r="K102" s="198"/>
      <c r="L102" s="95"/>
      <c r="M102" s="96"/>
    </row>
    <row r="103" spans="1:14" s="4" customFormat="1" ht="18.75" customHeight="1" x14ac:dyDescent="0.3">
      <c r="A103" s="191"/>
      <c r="B103" s="194"/>
      <c r="D103" s="30"/>
      <c r="E103" s="188"/>
      <c r="F103" s="35"/>
      <c r="G103" s="183"/>
      <c r="H103" s="200"/>
      <c r="I103" s="200"/>
      <c r="J103" s="198"/>
      <c r="K103" s="198"/>
      <c r="L103" s="60"/>
      <c r="M103" s="44"/>
    </row>
    <row r="104" spans="1:14" s="4" customFormat="1" ht="18.75" customHeight="1" thickBot="1" x14ac:dyDescent="0.35">
      <c r="A104" s="192"/>
      <c r="B104" s="195"/>
      <c r="D104" s="30"/>
      <c r="E104" s="189"/>
      <c r="F104" s="36"/>
      <c r="G104" s="184"/>
      <c r="H104" s="201"/>
      <c r="I104" s="201"/>
      <c r="J104" s="199"/>
      <c r="K104" s="199"/>
      <c r="L104" s="47"/>
      <c r="M104" s="48"/>
      <c r="N104" s="37"/>
    </row>
    <row r="105" spans="1:14" s="2" customFormat="1" ht="18.75" customHeight="1" x14ac:dyDescent="0.3">
      <c r="A105" s="190" t="str">
        <f t="shared" ref="A105" si="40">IF(B105=0,"",IF(B105=1,F105,IF(B105&gt;=3,F105&amp;" / "&amp;F106&amp;" / "&amp;F107&amp;" / "&amp;F108&amp;" / "&amp;F109)))</f>
        <v/>
      </c>
      <c r="B105" s="193">
        <f t="shared" ref="B105" si="41">COUNTA(F105:F109)</f>
        <v>0</v>
      </c>
      <c r="D105" s="30"/>
      <c r="E105" s="187">
        <v>17</v>
      </c>
      <c r="F105" s="34"/>
      <c r="G105" s="185" t="str">
        <f>IF(F105="","",$I$9)</f>
        <v/>
      </c>
      <c r="H105" s="208" t="str">
        <f>IF(F105="","",$M$9)</f>
        <v/>
      </c>
      <c r="I105" s="200" t="str">
        <f t="shared" ref="I105" si="42">IF(B105&lt;1,"",IF(B105=1,"individual",IF(B105&gt;2,"conjuntos")))</f>
        <v/>
      </c>
      <c r="J105" s="197"/>
      <c r="K105" s="197"/>
      <c r="L105" s="45"/>
      <c r="M105" s="46"/>
    </row>
    <row r="106" spans="1:14" s="2" customFormat="1" ht="18.75" customHeight="1" x14ac:dyDescent="0.3">
      <c r="A106" s="191"/>
      <c r="B106" s="194"/>
      <c r="D106" s="30"/>
      <c r="E106" s="188"/>
      <c r="F106" s="94"/>
      <c r="G106" s="183"/>
      <c r="H106" s="200"/>
      <c r="I106" s="200"/>
      <c r="J106" s="198"/>
      <c r="K106" s="198"/>
      <c r="L106" s="95"/>
      <c r="M106" s="96"/>
    </row>
    <row r="107" spans="1:14" s="2" customFormat="1" ht="18.75" customHeight="1" x14ac:dyDescent="0.3">
      <c r="A107" s="191"/>
      <c r="B107" s="194"/>
      <c r="D107" s="30"/>
      <c r="E107" s="188"/>
      <c r="F107" s="94"/>
      <c r="G107" s="183"/>
      <c r="H107" s="200"/>
      <c r="I107" s="200"/>
      <c r="J107" s="198"/>
      <c r="K107" s="198"/>
      <c r="L107" s="95"/>
      <c r="M107" s="96"/>
    </row>
    <row r="108" spans="1:14" s="37" customFormat="1" ht="18.75" customHeight="1" x14ac:dyDescent="0.3">
      <c r="A108" s="191"/>
      <c r="B108" s="194"/>
      <c r="D108" s="30"/>
      <c r="E108" s="188"/>
      <c r="F108" s="35"/>
      <c r="G108" s="183"/>
      <c r="H108" s="200"/>
      <c r="I108" s="200"/>
      <c r="J108" s="198"/>
      <c r="K108" s="198"/>
      <c r="L108" s="60"/>
      <c r="M108" s="44"/>
    </row>
    <row r="109" spans="1:14" s="37" customFormat="1" ht="18.75" customHeight="1" thickBot="1" x14ac:dyDescent="0.35">
      <c r="A109" s="192"/>
      <c r="B109" s="195"/>
      <c r="D109" s="30"/>
      <c r="E109" s="189"/>
      <c r="F109" s="36"/>
      <c r="G109" s="184"/>
      <c r="H109" s="201"/>
      <c r="I109" s="201"/>
      <c r="J109" s="199"/>
      <c r="K109" s="199"/>
      <c r="L109" s="47"/>
      <c r="M109" s="48"/>
    </row>
    <row r="110" spans="1:14" s="37" customFormat="1" ht="18.75" customHeight="1" x14ac:dyDescent="0.3">
      <c r="A110" s="190" t="str">
        <f t="shared" ref="A110" si="43">IF(B110=0,"",IF(B110=1,F110,IF(B110&gt;=3,F110&amp;" / "&amp;F111&amp;" / "&amp;F112&amp;" / "&amp;F113&amp;" / "&amp;F114)))</f>
        <v/>
      </c>
      <c r="B110" s="193">
        <f t="shared" ref="B110" si="44">COUNTA(F110:F114)</f>
        <v>0</v>
      </c>
      <c r="D110" s="30"/>
      <c r="E110" s="187">
        <v>18</v>
      </c>
      <c r="F110" s="34"/>
      <c r="G110" s="185" t="str">
        <f>IF(F110="","",$I$9)</f>
        <v/>
      </c>
      <c r="H110" s="208" t="str">
        <f>IF(F110="","",$M$9)</f>
        <v/>
      </c>
      <c r="I110" s="200" t="str">
        <f t="shared" ref="I110" si="45">IF(B110&lt;1,"",IF(B110=1,"individual",IF(B110&gt;2,"conjuntos")))</f>
        <v/>
      </c>
      <c r="J110" s="197"/>
      <c r="K110" s="197"/>
      <c r="L110" s="45"/>
      <c r="M110" s="46"/>
    </row>
    <row r="111" spans="1:14" s="37" customFormat="1" ht="18.75" customHeight="1" x14ac:dyDescent="0.3">
      <c r="A111" s="191"/>
      <c r="B111" s="194"/>
      <c r="D111" s="30"/>
      <c r="E111" s="188"/>
      <c r="F111" s="94"/>
      <c r="G111" s="183"/>
      <c r="H111" s="200"/>
      <c r="I111" s="200"/>
      <c r="J111" s="198"/>
      <c r="K111" s="198"/>
      <c r="L111" s="95"/>
      <c r="M111" s="96"/>
    </row>
    <row r="112" spans="1:14" s="37" customFormat="1" ht="18.75" customHeight="1" x14ac:dyDescent="0.3">
      <c r="A112" s="191"/>
      <c r="B112" s="194"/>
      <c r="D112" s="30"/>
      <c r="E112" s="188"/>
      <c r="F112" s="94"/>
      <c r="G112" s="183"/>
      <c r="H112" s="200"/>
      <c r="I112" s="200"/>
      <c r="J112" s="198"/>
      <c r="K112" s="198"/>
      <c r="L112" s="95"/>
      <c r="M112" s="96"/>
    </row>
    <row r="113" spans="1:14" s="37" customFormat="1" ht="18.75" customHeight="1" x14ac:dyDescent="0.3">
      <c r="A113" s="191"/>
      <c r="B113" s="194"/>
      <c r="D113" s="30"/>
      <c r="E113" s="188"/>
      <c r="F113" s="35"/>
      <c r="G113" s="183"/>
      <c r="H113" s="200"/>
      <c r="I113" s="200"/>
      <c r="J113" s="198"/>
      <c r="K113" s="198"/>
      <c r="L113" s="60"/>
      <c r="M113" s="44"/>
    </row>
    <row r="114" spans="1:14" s="37" customFormat="1" ht="18.75" customHeight="1" thickBot="1" x14ac:dyDescent="0.35">
      <c r="A114" s="192"/>
      <c r="B114" s="195"/>
      <c r="D114" s="30"/>
      <c r="E114" s="189"/>
      <c r="F114" s="36"/>
      <c r="G114" s="184"/>
      <c r="H114" s="201"/>
      <c r="I114" s="201"/>
      <c r="J114" s="199"/>
      <c r="K114" s="199"/>
      <c r="L114" s="47"/>
      <c r="M114" s="48"/>
    </row>
    <row r="115" spans="1:14" s="37" customFormat="1" ht="18.75" customHeight="1" x14ac:dyDescent="0.3">
      <c r="A115" s="190" t="str">
        <f t="shared" ref="A115" si="46">IF(B115=0,"",IF(B115=1,F115,IF(B115&gt;=3,F115&amp;" / "&amp;F116&amp;" / "&amp;F117&amp;" / "&amp;F118&amp;" / "&amp;F119)))</f>
        <v/>
      </c>
      <c r="B115" s="193">
        <f t="shared" ref="B115" si="47">COUNTA(F115:F119)</f>
        <v>0</v>
      </c>
      <c r="D115" s="30"/>
      <c r="E115" s="187">
        <v>19</v>
      </c>
      <c r="F115" s="34"/>
      <c r="G115" s="185" t="str">
        <f>IF(F115="","",$I$9)</f>
        <v/>
      </c>
      <c r="H115" s="208" t="str">
        <f>IF(F115="","",$M$9)</f>
        <v/>
      </c>
      <c r="I115" s="200" t="str">
        <f t="shared" ref="I115" si="48">IF(B115&lt;1,"",IF(B115=1,"individual",IF(B115&gt;2,"conjuntos")))</f>
        <v/>
      </c>
      <c r="J115" s="197"/>
      <c r="K115" s="197"/>
      <c r="L115" s="45"/>
      <c r="M115" s="84"/>
    </row>
    <row r="116" spans="1:14" s="37" customFormat="1" ht="18.75" customHeight="1" x14ac:dyDescent="0.3">
      <c r="A116" s="191"/>
      <c r="B116" s="194"/>
      <c r="D116" s="30"/>
      <c r="E116" s="188"/>
      <c r="F116" s="94"/>
      <c r="G116" s="183"/>
      <c r="H116" s="200"/>
      <c r="I116" s="200"/>
      <c r="J116" s="198"/>
      <c r="K116" s="198"/>
      <c r="L116" s="95"/>
      <c r="M116" s="115"/>
    </row>
    <row r="117" spans="1:14" s="37" customFormat="1" ht="18.75" customHeight="1" x14ac:dyDescent="0.3">
      <c r="A117" s="191"/>
      <c r="B117" s="194"/>
      <c r="D117" s="30"/>
      <c r="E117" s="188"/>
      <c r="F117" s="94"/>
      <c r="G117" s="183"/>
      <c r="H117" s="200"/>
      <c r="I117" s="200"/>
      <c r="J117" s="198"/>
      <c r="K117" s="198"/>
      <c r="L117" s="95"/>
      <c r="M117" s="115"/>
    </row>
    <row r="118" spans="1:14" s="37" customFormat="1" ht="18.75" customHeight="1" x14ac:dyDescent="0.3">
      <c r="A118" s="191"/>
      <c r="B118" s="194"/>
      <c r="D118" s="30"/>
      <c r="E118" s="188"/>
      <c r="F118" s="35"/>
      <c r="G118" s="183"/>
      <c r="H118" s="200"/>
      <c r="I118" s="200"/>
      <c r="J118" s="198"/>
      <c r="K118" s="198"/>
      <c r="L118" s="60"/>
      <c r="M118" s="44"/>
    </row>
    <row r="119" spans="1:14" s="37" customFormat="1" ht="18.75" customHeight="1" thickBot="1" x14ac:dyDescent="0.35">
      <c r="A119" s="192"/>
      <c r="B119" s="195"/>
      <c r="D119" s="30"/>
      <c r="E119" s="189"/>
      <c r="F119" s="36"/>
      <c r="G119" s="184"/>
      <c r="H119" s="201"/>
      <c r="I119" s="201"/>
      <c r="J119" s="199"/>
      <c r="K119" s="199"/>
      <c r="L119" s="47"/>
      <c r="M119" s="48"/>
    </row>
    <row r="120" spans="1:14" s="2" customFormat="1" ht="18.75" customHeight="1" x14ac:dyDescent="0.3">
      <c r="A120" s="190" t="str">
        <f t="shared" ref="A120" si="49">IF(B120=0,"",IF(B120=1,F120,IF(B120&gt;=3,F120&amp;" / "&amp;F121&amp;" / "&amp;F122&amp;" / "&amp;F123&amp;" / "&amp;F124)))</f>
        <v/>
      </c>
      <c r="B120" s="193">
        <f>COUNTA(F120:F124)</f>
        <v>0</v>
      </c>
      <c r="D120" s="30"/>
      <c r="E120" s="187">
        <v>20</v>
      </c>
      <c r="F120" s="34"/>
      <c r="G120" s="185" t="str">
        <f>IF(F120="","",$I$9)</f>
        <v/>
      </c>
      <c r="H120" s="208" t="str">
        <f>IF(F120="","",$M$9)</f>
        <v/>
      </c>
      <c r="I120" s="200" t="str">
        <f t="shared" ref="I120" si="50">IF(B120&lt;1,"",IF(B120=1,"individual",IF(B120&gt;2,"conjuntos")))</f>
        <v/>
      </c>
      <c r="J120" s="197"/>
      <c r="K120" s="197"/>
      <c r="L120" s="45"/>
      <c r="M120" s="46"/>
    </row>
    <row r="121" spans="1:14" s="2" customFormat="1" ht="18.75" customHeight="1" x14ac:dyDescent="0.3">
      <c r="A121" s="191"/>
      <c r="B121" s="194"/>
      <c r="D121" s="30"/>
      <c r="E121" s="188"/>
      <c r="F121" s="94"/>
      <c r="G121" s="183"/>
      <c r="H121" s="200"/>
      <c r="I121" s="200"/>
      <c r="J121" s="198"/>
      <c r="K121" s="198"/>
      <c r="L121" s="95"/>
      <c r="M121" s="96"/>
    </row>
    <row r="122" spans="1:14" s="2" customFormat="1" ht="18.75" customHeight="1" x14ac:dyDescent="0.3">
      <c r="A122" s="191"/>
      <c r="B122" s="194"/>
      <c r="D122" s="30"/>
      <c r="E122" s="188"/>
      <c r="F122" s="94"/>
      <c r="G122" s="183"/>
      <c r="H122" s="200"/>
      <c r="I122" s="200"/>
      <c r="J122" s="198"/>
      <c r="K122" s="198"/>
      <c r="L122" s="95"/>
      <c r="M122" s="96"/>
    </row>
    <row r="123" spans="1:14" s="37" customFormat="1" ht="18.75" customHeight="1" x14ac:dyDescent="0.3">
      <c r="A123" s="191"/>
      <c r="B123" s="194"/>
      <c r="D123" s="30"/>
      <c r="E123" s="188"/>
      <c r="F123" s="35"/>
      <c r="G123" s="183"/>
      <c r="H123" s="200"/>
      <c r="I123" s="200"/>
      <c r="J123" s="198"/>
      <c r="K123" s="198"/>
      <c r="L123" s="60"/>
      <c r="M123" s="44"/>
    </row>
    <row r="124" spans="1:14" s="37" customFormat="1" ht="18.75" customHeight="1" thickBot="1" x14ac:dyDescent="0.35">
      <c r="A124" s="192"/>
      <c r="B124" s="195"/>
      <c r="D124" s="30"/>
      <c r="E124" s="189"/>
      <c r="F124" s="36"/>
      <c r="G124" s="184"/>
      <c r="H124" s="201"/>
      <c r="I124" s="201"/>
      <c r="J124" s="199"/>
      <c r="K124" s="199"/>
      <c r="L124" s="47"/>
      <c r="M124" s="48"/>
    </row>
    <row r="125" spans="1:14" ht="13.5" customHeight="1" x14ac:dyDescent="0.3">
      <c r="A125" s="59"/>
      <c r="B125" s="223" t="s">
        <v>2</v>
      </c>
      <c r="C125" s="82"/>
      <c r="E125" s="159" t="s">
        <v>108</v>
      </c>
      <c r="F125" s="196" t="s">
        <v>110</v>
      </c>
      <c r="G125" s="225" t="s">
        <v>4</v>
      </c>
      <c r="H125" s="222" t="s">
        <v>5</v>
      </c>
      <c r="I125" s="216" t="s">
        <v>13</v>
      </c>
      <c r="J125" s="218" t="s">
        <v>19</v>
      </c>
      <c r="K125" s="219"/>
      <c r="L125" s="196" t="s">
        <v>14</v>
      </c>
      <c r="M125" s="50"/>
      <c r="N125" s="25"/>
    </row>
    <row r="126" spans="1:14" s="3" customFormat="1" ht="18" customHeight="1" x14ac:dyDescent="0.3">
      <c r="A126" s="58"/>
      <c r="B126" s="224"/>
      <c r="C126" s="82"/>
      <c r="D126" s="30"/>
      <c r="E126" s="160"/>
      <c r="F126" s="160"/>
      <c r="G126" s="212"/>
      <c r="H126" s="216"/>
      <c r="I126" s="215"/>
      <c r="J126" s="220"/>
      <c r="K126" s="221"/>
      <c r="L126" s="159"/>
      <c r="M126" s="51"/>
      <c r="N126" s="25"/>
    </row>
    <row r="127" spans="1:14" s="4" customFormat="1" ht="20.25" customHeight="1" x14ac:dyDescent="0.3">
      <c r="A127" s="40"/>
      <c r="B127" s="20">
        <v>1</v>
      </c>
      <c r="C127" s="83"/>
      <c r="D127" s="30"/>
      <c r="E127" s="86">
        <v>1</v>
      </c>
      <c r="F127" s="38"/>
      <c r="G127" s="71" t="str">
        <f>IF(F127=0,"",$I$9)</f>
        <v/>
      </c>
      <c r="H127" s="40" t="str">
        <f t="shared" ref="H127:H132" si="51">IF(F127="","",$M$9)</f>
        <v/>
      </c>
      <c r="I127" s="43"/>
      <c r="J127" s="217"/>
      <c r="K127" s="217"/>
      <c r="L127" s="44"/>
      <c r="M127" s="51"/>
      <c r="N127" s="26"/>
    </row>
    <row r="128" spans="1:14" s="4" customFormat="1" ht="20.25" customHeight="1" x14ac:dyDescent="0.3">
      <c r="A128" s="40"/>
      <c r="B128" s="20">
        <v>2</v>
      </c>
      <c r="C128" s="83"/>
      <c r="D128" s="30"/>
      <c r="E128" s="86">
        <v>2</v>
      </c>
      <c r="F128" s="38"/>
      <c r="G128" s="71" t="str">
        <f>IF(F128="","",$I$9)</f>
        <v/>
      </c>
      <c r="H128" s="40" t="str">
        <f t="shared" si="51"/>
        <v/>
      </c>
      <c r="I128" s="43"/>
      <c r="J128" s="217"/>
      <c r="K128" s="217"/>
      <c r="L128" s="44"/>
      <c r="M128" s="51"/>
      <c r="N128" s="26"/>
    </row>
    <row r="129" spans="1:14" ht="20.25" customHeight="1" x14ac:dyDescent="0.3">
      <c r="A129" s="40"/>
      <c r="B129" s="20">
        <v>3</v>
      </c>
      <c r="C129" s="83"/>
      <c r="E129" s="86">
        <v>3</v>
      </c>
      <c r="F129" s="38"/>
      <c r="G129" s="71" t="str">
        <f>IF(F129="","",$I$9)</f>
        <v/>
      </c>
      <c r="H129" s="40" t="str">
        <f t="shared" si="51"/>
        <v/>
      </c>
      <c r="I129" s="43"/>
      <c r="J129" s="217"/>
      <c r="K129" s="217"/>
      <c r="L129" s="44"/>
      <c r="M129" s="51"/>
      <c r="N129" s="22"/>
    </row>
    <row r="130" spans="1:14" ht="20.25" customHeight="1" x14ac:dyDescent="0.3">
      <c r="A130" s="40"/>
      <c r="B130" s="20">
        <v>4</v>
      </c>
      <c r="C130" s="83"/>
      <c r="E130" s="86">
        <v>4</v>
      </c>
      <c r="F130" s="38"/>
      <c r="G130" s="71" t="str">
        <f>IF(F130="","",$I$9)</f>
        <v/>
      </c>
      <c r="H130" s="40" t="str">
        <f t="shared" si="51"/>
        <v/>
      </c>
      <c r="I130" s="43"/>
      <c r="J130" s="217"/>
      <c r="K130" s="217"/>
      <c r="L130" s="44"/>
      <c r="M130" s="51"/>
      <c r="N130" s="22"/>
    </row>
    <row r="131" spans="1:14" ht="20.25" hidden="1" customHeight="1" x14ac:dyDescent="0.3">
      <c r="B131" s="23"/>
      <c r="E131" s="85"/>
      <c r="F131" s="38"/>
      <c r="G131" s="71" t="str">
        <f>IF(F131="","",$I$9)</f>
        <v/>
      </c>
      <c r="H131" s="40" t="str">
        <f t="shared" si="51"/>
        <v/>
      </c>
      <c r="I131" s="43"/>
      <c r="J131" s="217"/>
      <c r="K131" s="217"/>
      <c r="L131" s="44"/>
      <c r="M131" s="3"/>
      <c r="N131" s="22"/>
    </row>
    <row r="132" spans="1:14" ht="20.25" hidden="1" customHeight="1" x14ac:dyDescent="0.3">
      <c r="B132" s="23"/>
      <c r="E132" s="85"/>
      <c r="F132" s="38"/>
      <c r="G132" s="71" t="str">
        <f>IF(F132="","",$I$9)</f>
        <v/>
      </c>
      <c r="H132" s="40" t="str">
        <f t="shared" si="51"/>
        <v/>
      </c>
      <c r="I132" s="43"/>
      <c r="J132" s="217"/>
      <c r="K132" s="217"/>
      <c r="L132" s="44"/>
      <c r="M132" s="3"/>
      <c r="N132" s="22"/>
    </row>
    <row r="133" spans="1:14" x14ac:dyDescent="0.3">
      <c r="E133" s="85"/>
      <c r="G133" s="24"/>
    </row>
    <row r="134" spans="1:14" x14ac:dyDescent="0.3">
      <c r="G134" s="24"/>
    </row>
    <row r="135" spans="1:14" x14ac:dyDescent="0.3">
      <c r="G135" s="24"/>
    </row>
    <row r="136" spans="1:14" x14ac:dyDescent="0.3">
      <c r="G136" s="24"/>
    </row>
  </sheetData>
  <sheetProtection algorithmName="SHA-512" hashValue="WBAHVIlGmDc5D7vpQSShjCchi3ihMKWpIHrIvqLwgWghIEQjmIhJfkyiudHVGbOC40bEYbHs3VsUTYj82vqMFw==" saltValue="ydKH/rWkQNEF5Znw5HuFuQ==" spinCount="100000" sheet="1" objects="1" scenarios="1" autoFilter="0"/>
  <mergeCells count="206">
    <mergeCell ref="J129:K129"/>
    <mergeCell ref="J130:K130"/>
    <mergeCell ref="J131:K131"/>
    <mergeCell ref="J132:K132"/>
    <mergeCell ref="H75:H79"/>
    <mergeCell ref="I90:I94"/>
    <mergeCell ref="J90:J94"/>
    <mergeCell ref="I85:I89"/>
    <mergeCell ref="J85:J89"/>
    <mergeCell ref="I80:I84"/>
    <mergeCell ref="J80:J84"/>
    <mergeCell ref="H80:H84"/>
    <mergeCell ref="I120:I124"/>
    <mergeCell ref="J120:J124"/>
    <mergeCell ref="H105:H109"/>
    <mergeCell ref="I105:I109"/>
    <mergeCell ref="J105:J109"/>
    <mergeCell ref="I110:I114"/>
    <mergeCell ref="J110:J114"/>
    <mergeCell ref="I115:I119"/>
    <mergeCell ref="J115:J119"/>
    <mergeCell ref="I125:I126"/>
    <mergeCell ref="I100:I104"/>
    <mergeCell ref="J100:J104"/>
    <mergeCell ref="B80:B84"/>
    <mergeCell ref="B75:B79"/>
    <mergeCell ref="H85:H89"/>
    <mergeCell ref="B85:B89"/>
    <mergeCell ref="H90:H94"/>
    <mergeCell ref="J127:K127"/>
    <mergeCell ref="J128:K128"/>
    <mergeCell ref="J125:K126"/>
    <mergeCell ref="H125:H126"/>
    <mergeCell ref="B125:B126"/>
    <mergeCell ref="B100:B104"/>
    <mergeCell ref="B95:B99"/>
    <mergeCell ref="B90:B94"/>
    <mergeCell ref="F125:F126"/>
    <mergeCell ref="G125:G126"/>
    <mergeCell ref="H95:H99"/>
    <mergeCell ref="B120:B124"/>
    <mergeCell ref="H120:H124"/>
    <mergeCell ref="H110:H114"/>
    <mergeCell ref="H115:H119"/>
    <mergeCell ref="B105:B109"/>
    <mergeCell ref="H100:H104"/>
    <mergeCell ref="G105:G109"/>
    <mergeCell ref="G110:G114"/>
    <mergeCell ref="K25:K29"/>
    <mergeCell ref="K30:K34"/>
    <mergeCell ref="M12:M13"/>
    <mergeCell ref="I8:L8"/>
    <mergeCell ref="L12:L13"/>
    <mergeCell ref="H12:H13"/>
    <mergeCell ref="H60:H64"/>
    <mergeCell ref="I60:I64"/>
    <mergeCell ref="I65:I69"/>
    <mergeCell ref="J65:J69"/>
    <mergeCell ref="J60:J64"/>
    <mergeCell ref="H25:H29"/>
    <mergeCell ref="I12:I13"/>
    <mergeCell ref="K20:K24"/>
    <mergeCell ref="I45:I49"/>
    <mergeCell ref="J45:J49"/>
    <mergeCell ref="H70:H74"/>
    <mergeCell ref="H50:H54"/>
    <mergeCell ref="I50:I54"/>
    <mergeCell ref="B60:B64"/>
    <mergeCell ref="H65:H69"/>
    <mergeCell ref="K12:K13"/>
    <mergeCell ref="B3:F4"/>
    <mergeCell ref="B5:F6"/>
    <mergeCell ref="B70:B74"/>
    <mergeCell ref="H30:H34"/>
    <mergeCell ref="H35:H39"/>
    <mergeCell ref="H40:H44"/>
    <mergeCell ref="H55:H59"/>
    <mergeCell ref="K70:K74"/>
    <mergeCell ref="B65:B69"/>
    <mergeCell ref="G12:G13"/>
    <mergeCell ref="J12:J13"/>
    <mergeCell ref="B25:B29"/>
    <mergeCell ref="K60:K64"/>
    <mergeCell ref="I20:I24"/>
    <mergeCell ref="K65:K69"/>
    <mergeCell ref="J35:J39"/>
    <mergeCell ref="I70:I74"/>
    <mergeCell ref="I95:I99"/>
    <mergeCell ref="J95:J99"/>
    <mergeCell ref="I75:I79"/>
    <mergeCell ref="J75:J79"/>
    <mergeCell ref="B12:B13"/>
    <mergeCell ref="F12:F13"/>
    <mergeCell ref="I35:I39"/>
    <mergeCell ref="I40:I44"/>
    <mergeCell ref="I55:I59"/>
    <mergeCell ref="J50:J54"/>
    <mergeCell ref="B55:B59"/>
    <mergeCell ref="B40:B44"/>
    <mergeCell ref="B35:B39"/>
    <mergeCell ref="B30:B34"/>
    <mergeCell ref="B45:B49"/>
    <mergeCell ref="B50:B54"/>
    <mergeCell ref="H20:H24"/>
    <mergeCell ref="I25:I29"/>
    <mergeCell ref="J20:J24"/>
    <mergeCell ref="I30:I34"/>
    <mergeCell ref="J25:J29"/>
    <mergeCell ref="J30:J34"/>
    <mergeCell ref="H45:H49"/>
    <mergeCell ref="L125:L126"/>
    <mergeCell ref="J40:J44"/>
    <mergeCell ref="J55:J59"/>
    <mergeCell ref="K35:K39"/>
    <mergeCell ref="K40:K44"/>
    <mergeCell ref="K55:K59"/>
    <mergeCell ref="K75:K79"/>
    <mergeCell ref="K95:K99"/>
    <mergeCell ref="K100:K104"/>
    <mergeCell ref="K80:K84"/>
    <mergeCell ref="K85:K89"/>
    <mergeCell ref="K90:K94"/>
    <mergeCell ref="J70:J74"/>
    <mergeCell ref="K120:K124"/>
    <mergeCell ref="K105:K109"/>
    <mergeCell ref="K110:K114"/>
    <mergeCell ref="K115:K119"/>
    <mergeCell ref="K45:K49"/>
    <mergeCell ref="K50:K54"/>
    <mergeCell ref="A115:A119"/>
    <mergeCell ref="G60:G64"/>
    <mergeCell ref="G65:G69"/>
    <mergeCell ref="A120:A124"/>
    <mergeCell ref="B110:B114"/>
    <mergeCell ref="B115:B119"/>
    <mergeCell ref="E25:E29"/>
    <mergeCell ref="E30:E34"/>
    <mergeCell ref="E35:E39"/>
    <mergeCell ref="E40:E44"/>
    <mergeCell ref="E45:E49"/>
    <mergeCell ref="E50:E54"/>
    <mergeCell ref="E55:E59"/>
    <mergeCell ref="E60:E64"/>
    <mergeCell ref="E65:E69"/>
    <mergeCell ref="E70:E74"/>
    <mergeCell ref="E75:E79"/>
    <mergeCell ref="E80:E84"/>
    <mergeCell ref="E85:E89"/>
    <mergeCell ref="E90:E94"/>
    <mergeCell ref="E95:E99"/>
    <mergeCell ref="E100:E104"/>
    <mergeCell ref="E105:E109"/>
    <mergeCell ref="E110:E114"/>
    <mergeCell ref="A70:A74"/>
    <mergeCell ref="A75:A79"/>
    <mergeCell ref="A80:A84"/>
    <mergeCell ref="A85:A89"/>
    <mergeCell ref="A90:A94"/>
    <mergeCell ref="A95:A99"/>
    <mergeCell ref="A100:A104"/>
    <mergeCell ref="A105:A109"/>
    <mergeCell ref="A110:A114"/>
    <mergeCell ref="A25:A29"/>
    <mergeCell ref="A30:A34"/>
    <mergeCell ref="A35:A39"/>
    <mergeCell ref="A40:A44"/>
    <mergeCell ref="A45:A49"/>
    <mergeCell ref="A50:A54"/>
    <mergeCell ref="A55:A59"/>
    <mergeCell ref="A60:A64"/>
    <mergeCell ref="A65:A69"/>
    <mergeCell ref="G80:G84"/>
    <mergeCell ref="G85:G89"/>
    <mergeCell ref="G90:G94"/>
    <mergeCell ref="G95:G99"/>
    <mergeCell ref="G100:G104"/>
    <mergeCell ref="E12:E13"/>
    <mergeCell ref="E10:F11"/>
    <mergeCell ref="G115:G119"/>
    <mergeCell ref="G120:G124"/>
    <mergeCell ref="E120:E124"/>
    <mergeCell ref="E115:E119"/>
    <mergeCell ref="E125:E126"/>
    <mergeCell ref="E20:E24"/>
    <mergeCell ref="G20:G24"/>
    <mergeCell ref="I9:L10"/>
    <mergeCell ref="M9:M10"/>
    <mergeCell ref="G3:M5"/>
    <mergeCell ref="G6:G7"/>
    <mergeCell ref="E15:E19"/>
    <mergeCell ref="G15:G19"/>
    <mergeCell ref="H15:H19"/>
    <mergeCell ref="I15:I19"/>
    <mergeCell ref="J15:J19"/>
    <mergeCell ref="K15:K19"/>
    <mergeCell ref="I6:M6"/>
    <mergeCell ref="I7:M7"/>
    <mergeCell ref="G25:G29"/>
    <mergeCell ref="G30:G34"/>
    <mergeCell ref="G35:G39"/>
    <mergeCell ref="G40:G44"/>
    <mergeCell ref="G45:G49"/>
    <mergeCell ref="G50:G54"/>
    <mergeCell ref="G55:G59"/>
    <mergeCell ref="G70:G74"/>
    <mergeCell ref="G75:G79"/>
  </mergeCells>
  <conditionalFormatting sqref="H125:H126 K20:K24 H30:H32 H35:H37 H40:H42 H45:H47 H50:H52 H55:H57 H60:H62 H65:H67 H70:H72 H75:H77 H80:H82 H85:H87 H90:H92 H95:H97 H100:H102 H105:H107 H110:H112 H115:H117 H120:H122 G20 H20:H27 A20:A27 A30:A32 A35:A37 A40:A42 A45:A47 A50:A52 A55:A57 A60:A62 A65:A67 A70:A72 A75:A77 A80:A82 A85:A87 A90:A92 A95:A97 A100:A102 A105:A107 A110:A112 A115:A117 A120:A122">
    <cfRule type="cellIs" dxfId="12" priority="69" operator="equal">
      <formula>0</formula>
    </cfRule>
  </conditionalFormatting>
  <conditionalFormatting sqref="J127:J132 I25:M124">
    <cfRule type="expression" dxfId="11" priority="26">
      <formula>AND($F25&gt;0,I25="")</formula>
    </cfRule>
  </conditionalFormatting>
  <conditionalFormatting sqref="L131:L132">
    <cfRule type="expression" dxfId="10" priority="13">
      <formula>AND($F131&gt;0,L131="")</formula>
    </cfRule>
  </conditionalFormatting>
  <conditionalFormatting sqref="I127:I132">
    <cfRule type="expression" dxfId="9" priority="11">
      <formula>AND($F127&gt;0,I127="")</formula>
    </cfRule>
  </conditionalFormatting>
  <conditionalFormatting sqref="A8">
    <cfRule type="expression" dxfId="8" priority="103">
      <formula>AND(O1&gt;0,P1&lt;4)</formula>
    </cfRule>
  </conditionalFormatting>
  <conditionalFormatting sqref="G127:G130">
    <cfRule type="expression" dxfId="7" priority="7">
      <formula>AND($F127&gt;0,$G127="")</formula>
    </cfRule>
  </conditionalFormatting>
  <conditionalFormatting sqref="L127:L130">
    <cfRule type="expression" dxfId="6" priority="6">
      <formula>AND($F127&gt;0,L127="")</formula>
    </cfRule>
  </conditionalFormatting>
  <conditionalFormatting sqref="G9:I9 M9">
    <cfRule type="cellIs" dxfId="5" priority="5" operator="equal">
      <formula>""</formula>
    </cfRule>
  </conditionalFormatting>
  <conditionalFormatting sqref="G6">
    <cfRule type="expression" dxfId="4" priority="104">
      <formula>(COUNTA(G9:H9,I9,M9,$I$6,$I$7)&lt;6)</formula>
    </cfRule>
  </conditionalFormatting>
  <conditionalFormatting sqref="G25:G27 G30:G32 G35:G37 G40:G42 G45:G47 G50:G52 G55:G57 G60:G62 G65:G67 G70:G72 G75:G77 G80:G82 G85:G87 G90:G92 G95:G97 G100:G102 G105:G107 G110:G112 G115:G117 G120:G122">
    <cfRule type="expression" dxfId="3" priority="105">
      <formula>AND($B25&gt;0,$I$9="")</formula>
    </cfRule>
  </conditionalFormatting>
  <conditionalFormatting sqref="I6:I7">
    <cfRule type="cellIs" dxfId="2" priority="3" operator="equal">
      <formula>""</formula>
    </cfRule>
  </conditionalFormatting>
  <conditionalFormatting sqref="G15 H15:H19 A15:A19 K15:L19">
    <cfRule type="cellIs" dxfId="1" priority="2" operator="equal">
      <formula>0</formula>
    </cfRule>
  </conditionalFormatting>
  <conditionalFormatting sqref="L20:L24">
    <cfRule type="cellIs" dxfId="0" priority="1" operator="equal">
      <formula>0</formula>
    </cfRule>
  </conditionalFormatting>
  <dataValidations xWindow="1191" yWindow="676" count="16">
    <dataValidation type="list" allowBlank="1" showInputMessage="1" showErrorMessage="1" sqref="I20 I15" xr:uid="{4EBFAB08-0EB0-4DE9-8995-974795A03AFE}">
      <formula1>grupo</formula1>
    </dataValidation>
    <dataValidation type="list" allowBlank="1" showInputMessage="1" showErrorMessage="1" sqref="J20 J15" xr:uid="{79AD0008-4C09-4AF8-B0D8-81BC6DD456B3}">
      <formula1>sexo</formula1>
    </dataValidation>
    <dataValidation type="date" allowBlank="1" showInputMessage="1" showErrorMessage="1" error="A data só é válida se for posterior a 31-12-1999" prompt="Prencher a data de nascimento do aluno com dia, mês e ano (12-01-2001)" sqref="J131:J132" xr:uid="{00000000-0002-0000-0300-000002000000}">
      <formula1>36526</formula1>
      <formula2>43100</formula2>
    </dataValidation>
    <dataValidation type="whole" allowBlank="1" showInputMessage="1" showErrorMessage="1" error="Só é permitida a colocação de números" prompt="Prencher o número de Cartão de Cidadão sem as letras" sqref="L131:L132" xr:uid="{00000000-0002-0000-0300-000003000000}">
      <formula1>0</formula1>
      <formula2>9999999999</formula2>
    </dataValidation>
    <dataValidation type="date" allowBlank="1" showInputMessage="1" showErrorMessage="1" error="A data só é válida se for posterior a 31-12-1999" prompt="Prencher a data de nascimento do aluno com dia, mês e ano (12-01-2000)" sqref="L120:L124" xr:uid="{00000000-0002-0000-0300-000004000000}">
      <formula1>36892</formula1>
      <formula2>44926</formula2>
    </dataValidation>
    <dataValidation type="list" allowBlank="1" showInputMessage="1" showErrorMessage="1" sqref="A15:A24 G20 G15" xr:uid="{D3BAE48B-F300-45BB-B054-795654FE69AB}">
      <formula1>escolas</formula1>
    </dataValidation>
    <dataValidation type="list" allowBlank="1" showInputMessage="1" showErrorMessage="1" sqref="A9:A10" xr:uid="{00000000-0002-0000-0300-000009000000}">
      <formula1>professores</formula1>
    </dataValidation>
    <dataValidation type="list" allowBlank="1" showInputMessage="1" showErrorMessage="1" sqref="I127:I130 J25:J124" xr:uid="{00000000-0002-0000-0300-00000A000000}">
      <formula1>GENEROACRO</formula1>
    </dataValidation>
    <dataValidation type="list" allowBlank="1" showInputMessage="1" showErrorMessage="1" prompt="Escolher o genero do aluno" sqref="I131:I132" xr:uid="{00000000-0002-0000-0300-00000B000000}">
      <formula1>#REF!</formula1>
    </dataValidation>
    <dataValidation allowBlank="1" showInputMessage="1" showErrorMessage="1" error="Só é permitida a colocação de números" prompt="Prencher com o número que o aluno tem inscrito na plataforma" sqref="L127:L130 M25:M124" xr:uid="{7A8C7A49-7215-4BEF-807D-0933EBD17AA0}"/>
    <dataValidation type="date" allowBlank="1" showInputMessage="1" showErrorMessage="1" error="A data só é válida se for posterior a 31-12-1999" prompt="Prencher a data de nascimento do aluno com dia, mês e ano (12-01-1996)" sqref="J127:K130" xr:uid="{00000000-0002-0000-0300-000005000000}">
      <formula1>35065</formula1>
      <formula2>43100</formula2>
    </dataValidation>
    <dataValidation allowBlank="1" showInputMessage="1" showErrorMessage="1" prompt="colocar o nome da prova_x000a_" sqref="I6" xr:uid="{0DB7BFE5-65D1-4F32-BC4C-464A5F14611E}"/>
    <dataValidation allowBlank="1" showInputMessage="1" showErrorMessage="1" prompt="colocar a data da prova_x000a_" sqref="I7" xr:uid="{DA9920C4-1DB2-43F2-8126-977362907E99}"/>
    <dataValidation type="list" allowBlank="1" showInputMessage="1" showErrorMessage="1" prompt="Escolher o nível do aluno" sqref="K25:K124" xr:uid="{00000000-0002-0000-0300-000006000000}">
      <formula1>niveis</formula1>
    </dataValidation>
    <dataValidation type="date" allowBlank="1" showInputMessage="1" showErrorMessage="1" error="A data só é válida se for posterior a 31-12-2000" prompt="Prencher a data de nascimento do aluno com dia, mês e ano (12-01-2000)" sqref="L25:L119" xr:uid="{D3D1279A-39BD-4BC2-9086-C5AF06F364FD}">
      <formula1>36892</formula1>
      <formula2>44926</formula2>
    </dataValidation>
    <dataValidation allowBlank="1" showInputMessage="1" showErrorMessage="1" prompt="Escolher o tipo de grupo em que os alunos vão participar" sqref="I25:I124" xr:uid="{F9E6D535-DC67-4953-A80F-79E99A24FC43}"/>
  </dataValidations>
  <printOptions horizontalCentered="1" verticalCentered="1"/>
  <pageMargins left="0" right="0" top="0.39370078740157483" bottom="0.19685039370078741" header="0" footer="0"/>
  <pageSetup paperSize="9" scale="23" orientation="landscape" r:id="rId1"/>
  <rowBreaks count="1" manualBreakCount="1">
    <brk id="128" min="4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4"/>
  <sheetViews>
    <sheetView showGridLines="0" zoomScaleNormal="100" zoomScaleSheetLayoutView="100" workbookViewId="0">
      <selection activeCell="B12" sqref="B12"/>
    </sheetView>
  </sheetViews>
  <sheetFormatPr defaultColWidth="9.109375" defaultRowHeight="13.8" x14ac:dyDescent="0.25"/>
  <cols>
    <col min="1" max="1" width="5.6640625" style="7" customWidth="1"/>
    <col min="2" max="2" width="125.109375" style="7" customWidth="1"/>
    <col min="3" max="16384" width="9.109375" style="7"/>
  </cols>
  <sheetData>
    <row r="1" spans="1:2" s="1" customFormat="1" ht="33.75" customHeight="1" x14ac:dyDescent="0.3">
      <c r="A1" s="22"/>
      <c r="B1" s="23"/>
    </row>
    <row r="2" spans="1:2" s="1" customFormat="1" ht="33.75" customHeight="1" x14ac:dyDescent="0.3">
      <c r="A2" s="22"/>
      <c r="B2" s="23"/>
    </row>
    <row r="3" spans="1:2" ht="15" customHeight="1" x14ac:dyDescent="0.25">
      <c r="A3" s="229" t="s">
        <v>129</v>
      </c>
      <c r="B3" s="229"/>
    </row>
    <row r="4" spans="1:2" ht="15" customHeight="1" x14ac:dyDescent="0.25">
      <c r="A4" s="230"/>
      <c r="B4" s="230"/>
    </row>
    <row r="5" spans="1:2" ht="22.5" customHeight="1" x14ac:dyDescent="0.25">
      <c r="A5" s="52">
        <v>1</v>
      </c>
      <c r="B5" s="54" t="s">
        <v>115</v>
      </c>
    </row>
    <row r="6" spans="1:2" ht="22.5" customHeight="1" x14ac:dyDescent="0.25">
      <c r="A6" s="226">
        <v>2</v>
      </c>
      <c r="B6" s="55" t="s">
        <v>100</v>
      </c>
    </row>
    <row r="7" spans="1:2" ht="100.8" customHeight="1" x14ac:dyDescent="0.25">
      <c r="A7" s="227"/>
      <c r="B7" s="108" t="s">
        <v>124</v>
      </c>
    </row>
    <row r="8" spans="1:2" ht="16.5" customHeight="1" x14ac:dyDescent="0.25">
      <c r="A8" s="228"/>
      <c r="B8" s="56" t="s">
        <v>125</v>
      </c>
    </row>
    <row r="9" spans="1:2" ht="22.5" customHeight="1" x14ac:dyDescent="0.25">
      <c r="A9" s="110">
        <v>3</v>
      </c>
      <c r="B9" s="53" t="s">
        <v>101</v>
      </c>
    </row>
    <row r="10" spans="1:2" ht="22.5" customHeight="1" x14ac:dyDescent="0.25">
      <c r="A10" s="52">
        <v>4</v>
      </c>
      <c r="B10" s="54" t="s">
        <v>106</v>
      </c>
    </row>
    <row r="11" spans="1:2" ht="22.5" customHeight="1" x14ac:dyDescent="0.25">
      <c r="A11" s="110">
        <v>5</v>
      </c>
      <c r="B11" s="53" t="str">
        <f ca="1">"Prencher a data de nascimento do aluno com mês e ano. Só são permitidas datas após "&amp;LISTAS!B5&amp;"-"&amp;LISTAS!B6&amp;"-"&amp;LISTAS!B7</f>
        <v>Prencher a data de nascimento do aluno com mês e ano. Só são permitidas datas após 31-12-2001</v>
      </c>
    </row>
    <row r="12" spans="1:2" ht="22.5" customHeight="1" x14ac:dyDescent="0.25">
      <c r="A12" s="52">
        <v>6</v>
      </c>
      <c r="B12" s="54" t="s">
        <v>102</v>
      </c>
    </row>
    <row r="13" spans="1:2" ht="22.5" customHeight="1" x14ac:dyDescent="0.25">
      <c r="A13" s="110">
        <v>7</v>
      </c>
      <c r="B13" s="53" t="s">
        <v>103</v>
      </c>
    </row>
    <row r="14" spans="1:2" ht="46.2" customHeight="1" x14ac:dyDescent="0.25">
      <c r="A14" s="52">
        <v>8</v>
      </c>
      <c r="B14" s="75" t="s">
        <v>117</v>
      </c>
    </row>
  </sheetData>
  <sheetProtection algorithmName="SHA-512" hashValue="xipLIyonZ6EEPUdr4fdCdXDg8epOno/EE8yIRp1+EsU6Cll5er5TTwvUA74US2U6EP3HAnKraHHD1lNEtgS4cg==" saltValue="37EK7XI0VuderrYpvfJ3Jg==" spinCount="100000" sheet="1" objects="1" scenarios="1" autoFilter="0"/>
  <mergeCells count="2">
    <mergeCell ref="A6:A8"/>
    <mergeCell ref="A3:B4"/>
  </mergeCells>
  <pageMargins left="0.7" right="0.7" top="0.75" bottom="0.75" header="0.3" footer="0.3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46C3AB2B3294FB8E05FFE80572211" ma:contentTypeVersion="8" ma:contentTypeDescription="Criar um novo documento." ma:contentTypeScope="" ma:versionID="dbcbb4eab202121661c07ad3058647d2">
  <xsd:schema xmlns:xsd="http://www.w3.org/2001/XMLSchema" xmlns:xs="http://www.w3.org/2001/XMLSchema" xmlns:p="http://schemas.microsoft.com/office/2006/metadata/properties" xmlns:ns2="9f946baf-b309-43aa-8ad6-eaacf945a3a5" targetNamespace="http://schemas.microsoft.com/office/2006/metadata/properties" ma:root="true" ma:fieldsID="298d085a34c0c8be02d61f6440a05194" ns2:_="">
    <xsd:import namespace="9f946baf-b309-43aa-8ad6-eaacf945a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46baf-b309-43aa-8ad6-eaacf945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2323E5-2233-4A0E-8FE3-2A64B03A71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381332-E5E0-4E5C-9634-9EB98546B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66A308-7898-4C09-A998-595E9C764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46baf-b309-43aa-8ad6-eaacf945a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LISTAS</vt:lpstr>
      <vt:lpstr>Índice</vt:lpstr>
      <vt:lpstr>lista de inscritos - Aeróbica</vt:lpstr>
      <vt:lpstr>Ficha de inscrição - Aeróbica</vt:lpstr>
      <vt:lpstr>Instruções Aeróbica</vt:lpstr>
      <vt:lpstr>aparelhosartistica</vt:lpstr>
      <vt:lpstr>'Ficha de inscrição - Aeróbica'!Área_de_Impressão</vt:lpstr>
      <vt:lpstr>Índice!Área_de_Impressão</vt:lpstr>
      <vt:lpstr>'Instruções Aeróbica'!Área_de_Impressão</vt:lpstr>
      <vt:lpstr>'lista de inscritos - Aeróbica'!Área_de_Impressão</vt:lpstr>
      <vt:lpstr>GENEROACRO</vt:lpstr>
      <vt:lpstr>generogeral</vt:lpstr>
      <vt:lpstr>grupos</vt:lpstr>
      <vt:lpstr>niveis</vt:lpstr>
      <vt:lpstr>trampolins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</dc:creator>
  <cp:keywords/>
  <dc:description/>
  <cp:lastModifiedBy>José Emanuel Rocha</cp:lastModifiedBy>
  <cp:revision/>
  <dcterms:created xsi:type="dcterms:W3CDTF">2012-01-02T10:42:18Z</dcterms:created>
  <dcterms:modified xsi:type="dcterms:W3CDTF">2021-10-27T12:21:22Z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0x0101008F546C3AB2B3294FB8E05FFE80572211</vt:lpwstr>
  </property>
</Properties>
</file>