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josee\OneDrive - MIN-EDUC\2 - CNDG 2019-2020\2 - Cartas de competição\cartas de competição\cartas simplex\"/>
    </mc:Choice>
  </mc:AlternateContent>
  <xr:revisionPtr revIDLastSave="243" documentId="13_ncr:1_{4ED1D21E-6D1D-4E4D-B932-19EFED30C455}" xr6:coauthVersionLast="45" xr6:coauthVersionMax="45" xr10:uidLastSave="{01688E83-4F7E-4C3B-9AF7-D93F8638B7F0}"/>
  <workbookProtection workbookAlgorithmName="SHA-512" workbookHashValue="QHOHnY0Cf87f8dOPCotPg1h/lThk/IZ+ei/60GIshYcWklfWUmTjWFuzvCYnrQ6v3wrZ5B47Wli+N4VonB88kQ==" workbookSaltValue="C3CePtng39SpEU9Xk+OVqw==" workbookSpinCount="100000" lockStructure="1"/>
  <bookViews>
    <workbookView xWindow="-108" yWindow="-108" windowWidth="23256" windowHeight="13176" tabRatio="0" xr2:uid="{00000000-000D-0000-FFFF-FFFF00000000}"/>
  </bookViews>
  <sheets>
    <sheet name="carta de competição - trampolim" sheetId="1" r:id="rId1"/>
    <sheet name="instruções" sheetId="2" r:id="rId2"/>
  </sheets>
  <definedNames>
    <definedName name="_xlnm.Print_Area" localSheetId="0">'carta de competição - trampolim'!$B$5:$W$80</definedName>
    <definedName name="encontros">'carta de competição - trampolim'!$AY$2:$AY$5</definedName>
    <definedName name="escolas">'carta de competição - trampolim'!$BN$21:$BN$53</definedName>
    <definedName name="especialidades">'carta de competição - trampolim'!$AA$19:$AA$21</definedName>
    <definedName name="nível">'carta de competição - trampolim'!$AZ$7:$AZ$9</definedName>
    <definedName name="nivel1.1">'carta de competição - trampolim'!$BD$11:$BD$18</definedName>
    <definedName name="nível2">'carta de competição - trampolim'!$BD$19:$BD$25</definedName>
    <definedName name="nível3">'carta de competição - trampolim'!$BD$26:$BD$36</definedName>
    <definedName name="séries">'carta de competição - trampolim'!$BW$20:$BW$31</definedName>
    <definedName name="sexo">'carta de competição - trampolim'!$BJ$6:$BJ$7</definedName>
    <definedName name="tumbling1">'carta de competição - trampolim'!$BG$6:$BG$11</definedName>
    <definedName name="tumbling2">'carta de competição - trampolim'!$BG$16:$BG$22</definedName>
    <definedName name="tumbling3">'carta de competição - trampolim'!$BG$25:$BG$38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" i="1" l="1"/>
  <c r="P1" i="1"/>
  <c r="O1" i="1"/>
  <c r="A48" i="1"/>
  <c r="A52" i="1" s="1"/>
  <c r="D52" i="1" s="1"/>
  <c r="A51" i="1" l="1"/>
  <c r="D51" i="1" s="1"/>
  <c r="A54" i="1"/>
  <c r="D54" i="1" s="1"/>
  <c r="A53" i="1"/>
  <c r="D53" i="1" s="1"/>
  <c r="S17" i="1" l="1"/>
  <c r="R17" i="1"/>
  <c r="O17" i="1"/>
  <c r="O16" i="1"/>
  <c r="S26" i="1"/>
  <c r="R26" i="1"/>
  <c r="O26" i="1"/>
  <c r="O25" i="1"/>
  <c r="S35" i="1"/>
  <c r="R35" i="1"/>
  <c r="O35" i="1"/>
  <c r="O34" i="1"/>
  <c r="H46" i="1"/>
  <c r="I46" i="1" l="1"/>
  <c r="D46" i="1"/>
  <c r="D45" i="1"/>
  <c r="K1" i="1" l="1"/>
  <c r="L1" i="1" l="1"/>
  <c r="M1" i="1"/>
  <c r="N1" i="1"/>
  <c r="Q1" i="1"/>
  <c r="R1" i="1"/>
  <c r="K2" i="1" l="1"/>
  <c r="E18" i="1"/>
  <c r="G75" i="1" l="1"/>
  <c r="G76" i="1"/>
  <c r="G77" i="1"/>
  <c r="G78" i="1"/>
  <c r="G74" i="1"/>
  <c r="C71" i="1"/>
  <c r="C60" i="1"/>
  <c r="G64" i="1"/>
  <c r="G65" i="1"/>
  <c r="G66" i="1"/>
  <c r="G63" i="1"/>
  <c r="BU71" i="1"/>
  <c r="BU30" i="1"/>
  <c r="BU26" i="1"/>
  <c r="BU35" i="1"/>
  <c r="BU39" i="1"/>
  <c r="BU48" i="1"/>
  <c r="BU52" i="1"/>
  <c r="BU60" i="1"/>
  <c r="BU64" i="1"/>
  <c r="BU21" i="1"/>
  <c r="AG39" i="1"/>
  <c r="AJ39" i="1" s="1"/>
  <c r="AF39" i="1"/>
  <c r="AI39" i="1" s="1"/>
  <c r="AE39" i="1"/>
  <c r="AH39" i="1" s="1"/>
  <c r="AG27" i="1"/>
  <c r="AJ28" i="1" s="1"/>
  <c r="AF27" i="1"/>
  <c r="AI28" i="1" s="1"/>
  <c r="E34" i="1"/>
  <c r="D34" i="1"/>
  <c r="C34" i="1"/>
  <c r="B71" i="1"/>
  <c r="B60" i="1"/>
  <c r="C27" i="1"/>
  <c r="AE27" i="1" s="1"/>
  <c r="AH28" i="1" s="1"/>
  <c r="E25" i="1"/>
  <c r="D25" i="1"/>
  <c r="C25" i="1"/>
  <c r="B48" i="1"/>
  <c r="O58" i="1" s="1"/>
  <c r="D18" i="1"/>
  <c r="AF17" i="1" s="1"/>
  <c r="AI17" i="1" s="1"/>
  <c r="C18" i="1"/>
  <c r="AE17" i="1" s="1"/>
  <c r="AH17" i="1" s="1"/>
  <c r="E16" i="1"/>
  <c r="D16" i="1"/>
  <c r="C16" i="1"/>
  <c r="AO25" i="1"/>
  <c r="AK30" i="1"/>
  <c r="AL30" i="1" s="1"/>
  <c r="AK31" i="1"/>
  <c r="AL31" i="1" s="1"/>
  <c r="AK37" i="1"/>
  <c r="AL37" i="1" s="1"/>
  <c r="AK38" i="1"/>
  <c r="AL38" i="1" s="1"/>
  <c r="AK49" i="1"/>
  <c r="AL49" i="1" s="1"/>
  <c r="AG17" i="1"/>
  <c r="AJ17" i="1" s="1"/>
  <c r="AK39" i="1"/>
  <c r="AL39" i="1" s="1"/>
  <c r="AK42" i="1"/>
  <c r="AL42" i="1" s="1"/>
  <c r="AK33" i="1"/>
  <c r="AL33" i="1" s="1"/>
  <c r="AK34" i="1"/>
  <c r="AL34" i="1" s="1"/>
  <c r="AK35" i="1"/>
  <c r="AL35" i="1" s="1"/>
  <c r="AK40" i="1"/>
  <c r="AL40" i="1" s="1"/>
  <c r="AK43" i="1"/>
  <c r="AL43" i="1" s="1"/>
  <c r="AK48" i="1"/>
  <c r="AL48" i="1" s="1"/>
  <c r="AK36" i="1"/>
  <c r="AL36" i="1" s="1"/>
  <c r="S20" i="1" l="1"/>
  <c r="H74" i="1"/>
  <c r="O80" i="1"/>
  <c r="H63" i="1"/>
  <c r="O65" i="1"/>
  <c r="O69" i="1"/>
  <c r="H51" i="1"/>
  <c r="O48" i="1"/>
  <c r="S29" i="1"/>
  <c r="S38" i="1"/>
  <c r="O66" i="1"/>
  <c r="U60" i="1"/>
  <c r="U48" i="1"/>
  <c r="O53" i="1"/>
  <c r="U71" i="1"/>
  <c r="O77" i="1"/>
  <c r="O76" i="1"/>
  <c r="O68" i="1"/>
  <c r="O67" i="1"/>
  <c r="O79" i="1"/>
  <c r="O78" i="1"/>
  <c r="O57" i="1"/>
  <c r="O56" i="1"/>
  <c r="O55" i="1"/>
  <c r="O54" i="1"/>
  <c r="H65" i="1"/>
  <c r="H54" i="1"/>
  <c r="G54" i="1"/>
  <c r="H76" i="1"/>
  <c r="U62" i="1"/>
  <c r="U73" i="1"/>
  <c r="H64" i="1"/>
  <c r="H62" i="1"/>
  <c r="H66" i="1"/>
  <c r="G52" i="1"/>
  <c r="H53" i="1"/>
  <c r="H75" i="1"/>
  <c r="H73" i="1"/>
  <c r="H77" i="1"/>
  <c r="H50" i="1"/>
  <c r="H52" i="1"/>
  <c r="AK26" i="1" l="1"/>
  <c r="AL26" i="1" s="1"/>
  <c r="G51" i="1"/>
  <c r="G53" i="1"/>
  <c r="AK27" i="1"/>
  <c r="AL27" i="1" s="1"/>
  <c r="AK29" i="1" l="1"/>
  <c r="AL29" i="1" s="1"/>
  <c r="U50" i="1"/>
  <c r="AK28" i="1"/>
  <c r="AL28" i="1" s="1"/>
</calcChain>
</file>

<file path=xl/sharedStrings.xml><?xml version="1.0" encoding="utf-8"?>
<sst xmlns="http://schemas.openxmlformats.org/spreadsheetml/2006/main" count="377" uniqueCount="216">
  <si>
    <t>DATA</t>
  </si>
  <si>
    <t>NÍVEL</t>
  </si>
  <si>
    <t>PROVA</t>
  </si>
  <si>
    <t>Ordem de passagem</t>
  </si>
  <si>
    <t>ESCOLA</t>
  </si>
  <si>
    <t>Factor de Avaliação</t>
  </si>
  <si>
    <t>Bom</t>
  </si>
  <si>
    <t>Fraco</t>
  </si>
  <si>
    <t>Amplitude do Salto</t>
  </si>
  <si>
    <t>Extensão dos pés</t>
  </si>
  <si>
    <t>Definição de ângulos</t>
  </si>
  <si>
    <t>carpa pernas afastadas</t>
  </si>
  <si>
    <t>posição engrupada</t>
  </si>
  <si>
    <t>1/2 pirueta</t>
  </si>
  <si>
    <t>mortal à frente engrupado</t>
  </si>
  <si>
    <t>1 pirueta</t>
  </si>
  <si>
    <t>mortal à frente encarpado</t>
  </si>
  <si>
    <t>mortal à frente empranchado</t>
  </si>
  <si>
    <t>barani engrupado</t>
  </si>
  <si>
    <r>
      <t>1</t>
    </r>
    <r>
      <rPr>
        <vertAlign val="superscript"/>
        <sz val="11"/>
        <color indexed="8"/>
        <rFont val="Times New Roman"/>
        <family val="1"/>
      </rPr>
      <t>1/2</t>
    </r>
    <r>
      <rPr>
        <sz val="11"/>
        <color indexed="8"/>
        <rFont val="Times New Roman"/>
        <family val="1"/>
      </rPr>
      <t xml:space="preserve"> pirueta</t>
    </r>
  </si>
  <si>
    <t>barani encarpado</t>
  </si>
  <si>
    <t>barani empranchado</t>
  </si>
  <si>
    <t>barani out encarpado</t>
  </si>
  <si>
    <t>barani in engrupado</t>
  </si>
  <si>
    <t>1º Salto</t>
  </si>
  <si>
    <t>2º Salto</t>
  </si>
  <si>
    <t>3º Salto</t>
  </si>
  <si>
    <t>carpa pernas unidas</t>
  </si>
  <si>
    <t>Tumbling</t>
  </si>
  <si>
    <t>Mini trampolim</t>
  </si>
  <si>
    <t>rondada</t>
  </si>
  <si>
    <t>roda</t>
  </si>
  <si>
    <t>roda sem mãos</t>
  </si>
  <si>
    <t>flic-flac á retaguarda</t>
  </si>
  <si>
    <t>tempo</t>
  </si>
  <si>
    <t>mortal atrás engrupado</t>
  </si>
  <si>
    <t>mortal atrás encarpado</t>
  </si>
  <si>
    <t>mortal atrás com 1 pirueta</t>
  </si>
  <si>
    <t>mortal atrás empranchado</t>
  </si>
  <si>
    <t xml:space="preserve">Alinha. segmentos </t>
  </si>
  <si>
    <t>Nome do ginasta</t>
  </si>
  <si>
    <t>masculino</t>
  </si>
  <si>
    <t>feminino</t>
  </si>
  <si>
    <t>q</t>
  </si>
  <si>
    <t>w</t>
  </si>
  <si>
    <t>e</t>
  </si>
  <si>
    <t>r</t>
  </si>
  <si>
    <t>t</t>
  </si>
  <si>
    <t>y</t>
  </si>
  <si>
    <t>u</t>
  </si>
  <si>
    <t>rudy</t>
  </si>
  <si>
    <t>MINITRAMPOLIM</t>
  </si>
  <si>
    <t>salto de mãos</t>
  </si>
  <si>
    <t>barany out engrupado</t>
  </si>
  <si>
    <t>Instruções</t>
  </si>
  <si>
    <t>3 - Para apagarem um elemento facultativo colocado através dos filtro, só tem de fazer "delete", nessa célula e escolher um novo elemento através do filtro.</t>
  </si>
  <si>
    <t>GRUPO</t>
  </si>
  <si>
    <t>Nº de ordem</t>
  </si>
  <si>
    <t xml:space="preserve">4 - Entregar as cartas devidamente preenchidas e recortadas, aquando da chegada da delegação ao pavilhão. </t>
  </si>
  <si>
    <t>barani in encarpado</t>
  </si>
  <si>
    <t>Tapete</t>
  </si>
  <si>
    <t>AFI</t>
  </si>
  <si>
    <t>nivel 1</t>
  </si>
  <si>
    <t>nivel2</t>
  </si>
  <si>
    <t>nivel 3</t>
  </si>
  <si>
    <t>rolamento engrupado à frente</t>
  </si>
  <si>
    <t>rolamento à frente pernas afastadas</t>
  </si>
  <si>
    <t>rolamento engrupado à retaguarda</t>
  </si>
  <si>
    <t>nível 1</t>
  </si>
  <si>
    <t>DEDUÇÕES</t>
  </si>
  <si>
    <t>TAPETE</t>
  </si>
  <si>
    <t>M. Bom</t>
  </si>
  <si>
    <t>Suf.</t>
  </si>
  <si>
    <t>Insuf.</t>
  </si>
  <si>
    <t>Receção</t>
  </si>
  <si>
    <t>1º Encontro</t>
  </si>
  <si>
    <t>2º Encontro</t>
  </si>
  <si>
    <t>3º Encontro</t>
  </si>
  <si>
    <t>4º Encontro</t>
  </si>
  <si>
    <t>afi</t>
  </si>
  <si>
    <t>rol. eng. frente</t>
  </si>
  <si>
    <t>rodada</t>
  </si>
  <si>
    <t>carpa</t>
  </si>
  <si>
    <t>Série 1</t>
  </si>
  <si>
    <t>Série 2</t>
  </si>
  <si>
    <t>Série 3</t>
  </si>
  <si>
    <t>Série 4</t>
  </si>
  <si>
    <t>Série 5</t>
  </si>
  <si>
    <t>Série 6</t>
  </si>
  <si>
    <t>Série 7</t>
  </si>
  <si>
    <t>Série 8</t>
  </si>
  <si>
    <t>Série 9</t>
  </si>
  <si>
    <t>Série 10</t>
  </si>
  <si>
    <t>SÉRIE 1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</si>
  <si>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</si>
  <si>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</si>
  <si>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</si>
  <si>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</si>
  <si>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</si>
  <si>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</si>
  <si>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</si>
  <si>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</si>
  <si>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</si>
  <si>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</si>
  <si>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</si>
  <si>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</si>
  <si>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</si>
  <si>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</si>
  <si>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</si>
  <si>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</si>
  <si>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</si>
  <si>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</si>
  <si>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</si>
  <si>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</si>
  <si>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</si>
  <si>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</si>
  <si>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</si>
  <si>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</si>
  <si>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</si>
  <si>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</si>
  <si>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</si>
  <si>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</si>
  <si>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</si>
  <si>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</si>
  <si>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</si>
  <si>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</si>
  <si>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</si>
  <si>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</si>
  <si>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</si>
  <si>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</si>
  <si>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4.1</t>
  </si>
  <si>
    <t>4.2</t>
  </si>
  <si>
    <t>4.3</t>
  </si>
  <si>
    <t>4.4</t>
  </si>
  <si>
    <t>2 - Ao colocarem o nível, automáticamente os elementos obrigatórios são colocados nos respectivos locais. Só os elementos facultativos são colocados através dos filtros nas     
     respectivas células.
     No tapete nível 1 têm de escolher uma das 10 séries obrigatórias através do filtro.</t>
  </si>
  <si>
    <t>escolher uma série</t>
  </si>
  <si>
    <t>Colégio de NS da Esperança</t>
  </si>
  <si>
    <t>EB Escultor António Fernandes Sá</t>
  </si>
  <si>
    <t>EB da Madalena</t>
  </si>
  <si>
    <t>EB Júlio Dinis, Grijó</t>
  </si>
  <si>
    <t>EBS de Canelas</t>
  </si>
  <si>
    <t>EB Sophia de Mello Breyner</t>
  </si>
  <si>
    <t>EBS Fontes Pereira de Melo</t>
  </si>
  <si>
    <t>EBS Rodrigues de Freitas</t>
  </si>
  <si>
    <t>EBS do Levante da Maia</t>
  </si>
  <si>
    <t>ES Almeida Garrett A</t>
  </si>
  <si>
    <t>ES Almeida Garrett E</t>
  </si>
  <si>
    <t>ES Almeida Garrett B</t>
  </si>
  <si>
    <t>ES Almeida Garrett C</t>
  </si>
  <si>
    <t>ES Almeida Garrett D</t>
  </si>
  <si>
    <t>EBS do Cerco A</t>
  </si>
  <si>
    <t>EBS do Cerco B</t>
  </si>
  <si>
    <t>EBS do Cerco C</t>
  </si>
  <si>
    <t>EBS D. Dinis A</t>
  </si>
  <si>
    <t>EBS D. Dinis B</t>
  </si>
  <si>
    <t>EB Adriano Corria Oliveira A</t>
  </si>
  <si>
    <t>Colégio "Paulo VI" A</t>
  </si>
  <si>
    <t>Colégio "Paulo VI" B</t>
  </si>
  <si>
    <t>ES Almeida Garrett F</t>
  </si>
  <si>
    <t>Eb das Antas</t>
  </si>
  <si>
    <t>EB Frei Manuel Santa Inês</t>
  </si>
  <si>
    <t>PCT</t>
  </si>
  <si>
    <t>Mini</t>
  </si>
  <si>
    <t>EB Esc. António Fernandes Sá</t>
  </si>
  <si>
    <t>EB Júlio Dinis</t>
  </si>
  <si>
    <t>EBS Canelas</t>
  </si>
  <si>
    <t>EBS Levante da Maia</t>
  </si>
  <si>
    <t>Ext. Liceal Paulo VI</t>
  </si>
  <si>
    <t>ES D. Dinis</t>
  </si>
  <si>
    <t>Dif.</t>
  </si>
  <si>
    <t>Nota da Série Nível 2</t>
  </si>
  <si>
    <t>Nota N2 + Dif. Ded.</t>
  </si>
  <si>
    <t>Nota do 
Salto 1</t>
  </si>
  <si>
    <t>Nota do 
Salto 2</t>
  </si>
  <si>
    <t>Nota do 
Salto 3</t>
  </si>
  <si>
    <t>Chefe de Painel</t>
  </si>
  <si>
    <t>Nota S3+Df.-DED</t>
  </si>
  <si>
    <t>Nota S2+Df.-DED</t>
  </si>
  <si>
    <t>Nota S1+Df.-DED</t>
  </si>
  <si>
    <t>Prova</t>
  </si>
  <si>
    <t>Género</t>
  </si>
  <si>
    <t>Falta Preencher</t>
  </si>
  <si>
    <t>Notas Finais</t>
  </si>
  <si>
    <t>As juízes</t>
  </si>
  <si>
    <t>Nota
CP</t>
  </si>
  <si>
    <t>Nota
EXE 1</t>
  </si>
  <si>
    <t>Nota
EXE 2</t>
  </si>
  <si>
    <t>Nota
EXE 3</t>
  </si>
  <si>
    <t>Uso de assessórios
0,3 pts</t>
  </si>
  <si>
    <t xml:space="preserve">  + de 20'' após
0,2 pts</t>
  </si>
  <si>
    <t>Assis. verbal/gestual
0,3 pts cada</t>
  </si>
  <si>
    <t>Rolamento engrupado à frente</t>
  </si>
  <si>
    <t>rolamento à retaguarda</t>
  </si>
  <si>
    <t>Carpa pernas afastadas</t>
  </si>
  <si>
    <t>Rolamento à retaguarda</t>
  </si>
  <si>
    <t>Roda</t>
  </si>
  <si>
    <t>Rodada</t>
  </si>
  <si>
    <t>Colégio Internato Claret</t>
  </si>
  <si>
    <t>Colégio Luso Francês</t>
  </si>
  <si>
    <t>EB Adriano Correia de Oliveira</t>
  </si>
  <si>
    <t>EB Frei Manuel de Santa Inês</t>
  </si>
  <si>
    <t>EB Sofia de Mello Breyner</t>
  </si>
  <si>
    <t>EBS Campo</t>
  </si>
  <si>
    <t>EBS do Cerco</t>
  </si>
  <si>
    <t>ES Almeida Garrett</t>
  </si>
  <si>
    <t>Nota
EXE 4</t>
  </si>
  <si>
    <t>Nota
EXE 5</t>
  </si>
  <si>
    <t>Escola</t>
  </si>
  <si>
    <t>Nome</t>
  </si>
  <si>
    <t>Grupo</t>
  </si>
  <si>
    <t>Ordem</t>
  </si>
  <si>
    <t xml:space="preserve">  José Emanuel Rocha -2011-2020
</t>
  </si>
  <si>
    <r>
      <rPr>
        <b/>
        <sz val="22"/>
        <rFont val="Times New Roman"/>
        <family val="1"/>
      </rPr>
      <t>GINÁSTICA DE TRAMPOLINS</t>
    </r>
    <r>
      <rPr>
        <b/>
        <sz val="25"/>
        <rFont val="Times New Roman"/>
        <family val="1"/>
      </rPr>
      <t xml:space="preserve">
Carta de Competição
</t>
    </r>
  </si>
  <si>
    <t>1 - No  cabeçalho só tem de colocar o nome do aluno, género, nome da escola  e ordem de passagem. 
     Na ordem de passagem tem de colocar o grupo a que pertence o aluno bem como o seu número de ordem.
     O género é colocado através do filtro.</t>
  </si>
  <si>
    <r>
      <t xml:space="preserve">No sentido se facilitar o preenchimento das cartas de competição, agilizar o processo de ajuizamento e poupar recursos materiais, foi criada esta carta de competição simplificada. As cartas podem ser utilizadas por vários paineis de ajuizamento em simultâneo.
</t>
    </r>
    <r>
      <rPr>
        <b/>
        <sz val="16"/>
        <color theme="0"/>
        <rFont val="Times New Roman"/>
        <family val="1"/>
      </rPr>
      <t>A utilização desta carta de competição pressupõe a utilização das fichas e pontuação que se encontram no programa de pontuação. As fichas de pontuação são impressas e entregues aos juizes alunos no dia da prova.</t>
    </r>
    <r>
      <rPr>
        <sz val="16"/>
        <color theme="0"/>
        <rFont val="Times New Roman"/>
        <family val="1"/>
      </rPr>
      <t xml:space="preserve">
</t>
    </r>
    <r>
      <rPr>
        <b/>
        <sz val="16"/>
        <color theme="0"/>
        <rFont val="Times New Roman"/>
        <family val="1"/>
      </rPr>
      <t>Estas folhas acompanharão o juíz aluno até ao final da competição, sendo entregues ao chefe de painel.</t>
    </r>
  </si>
  <si>
    <t>CLDE/DSR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</si>
</sst>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72"/>
      <color theme="1"/>
      <name val="Times New Roman"/>
      <family val="1"/>
    </font>
    <font>
      <sz val="22"/>
      <color rgb="FFFF0000"/>
      <name val="Times New Roman"/>
      <family val="1"/>
    </font>
    <font>
      <sz val="18"/>
      <color theme="1"/>
      <name val="Times New Roman"/>
      <family val="1"/>
    </font>
    <font>
      <b/>
      <sz val="28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  <font>
      <sz val="28"/>
      <color theme="1"/>
      <name val="Times New Roman"/>
      <family val="1"/>
    </font>
    <font>
      <sz val="24"/>
      <color theme="1"/>
      <name val="Times New Roman"/>
      <family val="1"/>
    </font>
    <font>
      <sz val="36"/>
      <color theme="1"/>
      <name val="Times New Roman"/>
      <family val="1"/>
    </font>
    <font>
      <sz val="36"/>
      <name val="Times New Roman"/>
      <family val="1"/>
    </font>
    <font>
      <b/>
      <sz val="28"/>
      <color indexed="8"/>
      <name val="Times New Roman"/>
      <family val="1"/>
    </font>
    <font>
      <sz val="24"/>
      <color indexed="8"/>
      <name val="Times New Roman"/>
      <family val="1"/>
    </font>
    <font>
      <sz val="14"/>
      <name val="Times New Roman"/>
      <family val="1"/>
    </font>
    <font>
      <b/>
      <sz val="18"/>
      <color theme="0"/>
      <name val="Times New Roman"/>
      <family val="1"/>
    </font>
    <font>
      <b/>
      <sz val="20"/>
      <color theme="0"/>
      <name val="Times New Roman"/>
      <family val="1"/>
    </font>
    <font>
      <sz val="40"/>
      <color theme="1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2"/>
      <color indexed="8"/>
      <name val="Times New Roman"/>
      <family val="1"/>
    </font>
    <font>
      <sz val="22"/>
      <color theme="1"/>
      <name val="Times New Roman"/>
      <family val="1"/>
    </font>
    <font>
      <b/>
      <sz val="20"/>
      <color indexed="8"/>
      <name val="Times New Roman"/>
      <family val="1"/>
    </font>
    <font>
      <sz val="20"/>
      <color theme="1"/>
      <name val="Times New Roman"/>
      <family val="1"/>
    </font>
    <font>
      <sz val="14"/>
      <color rgb="FFFF0000"/>
      <name val="Times New Roman"/>
      <family val="1"/>
    </font>
    <font>
      <b/>
      <sz val="30"/>
      <name val="Times New Roman"/>
      <family val="1"/>
    </font>
    <font>
      <b/>
      <sz val="40"/>
      <color theme="0"/>
      <name val="Times New Roman"/>
      <family val="1"/>
    </font>
    <font>
      <sz val="18"/>
      <name val="Times New Roman"/>
      <family val="1"/>
    </font>
    <font>
      <b/>
      <sz val="25"/>
      <name val="Times New Roman"/>
      <family val="1"/>
    </font>
    <font>
      <b/>
      <sz val="16"/>
      <color theme="0"/>
      <name val="Times New Roman"/>
      <family val="1"/>
    </font>
    <font>
      <b/>
      <sz val="17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b/>
      <sz val="16"/>
      <color theme="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color rgb="FFFF0000"/>
      <name val="Times New Roman"/>
      <family val="1"/>
    </font>
    <font>
      <b/>
      <sz val="22"/>
      <color theme="0"/>
      <name val="Times New Roman"/>
      <family val="1"/>
    </font>
    <font>
      <b/>
      <sz val="17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6"/>
      <color theme="0"/>
      <name val="Times New Roman"/>
      <family val="1"/>
    </font>
    <font>
      <sz val="36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9">
    <xf numFmtId="0" fontId="0" fillId="0" borderId="0" xfId="0"/>
    <xf numFmtId="0" fontId="2" fillId="0" borderId="0" xfId="1" applyFont="1" applyAlignment="1" applyProtection="1">
      <alignment vertical="center"/>
      <protection hidden="1"/>
    </xf>
    <xf numFmtId="0" fontId="0" fillId="0" borderId="0" xfId="0"/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 textRotation="90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vertical="center"/>
      <protection hidden="1"/>
    </xf>
    <xf numFmtId="0" fontId="21" fillId="0" borderId="3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17" fillId="2" borderId="4" xfId="1" applyFont="1" applyFill="1" applyBorder="1" applyAlignment="1" applyProtection="1">
      <alignment vertical="center"/>
      <protection hidden="1"/>
    </xf>
    <xf numFmtId="0" fontId="17" fillId="2" borderId="5" xfId="1" applyFont="1" applyFill="1" applyBorder="1" applyAlignment="1" applyProtection="1">
      <alignment vertical="center"/>
      <protection hidden="1"/>
    </xf>
    <xf numFmtId="0" fontId="21" fillId="0" borderId="6" xfId="0" applyFont="1" applyBorder="1" applyAlignment="1" applyProtection="1">
      <alignment vertical="center"/>
      <protection hidden="1"/>
    </xf>
    <xf numFmtId="0" fontId="17" fillId="2" borderId="0" xfId="1" applyFont="1" applyFill="1" applyBorder="1" applyAlignment="1" applyProtection="1">
      <alignment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vertical="center"/>
      <protection hidden="1"/>
    </xf>
    <xf numFmtId="0" fontId="21" fillId="0" borderId="1" xfId="0" applyFont="1" applyBorder="1" applyProtection="1">
      <protection hidden="1"/>
    </xf>
    <xf numFmtId="164" fontId="21" fillId="0" borderId="1" xfId="0" applyNumberFormat="1" applyFont="1" applyBorder="1" applyProtection="1"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11" xfId="0" applyFont="1" applyBorder="1" applyAlignment="1" applyProtection="1">
      <alignment vertical="center"/>
      <protection hidden="1"/>
    </xf>
    <xf numFmtId="0" fontId="21" fillId="0" borderId="12" xfId="0" applyFont="1" applyBorder="1" applyAlignment="1" applyProtection="1">
      <alignment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21" fillId="0" borderId="14" xfId="0" applyFont="1" applyBorder="1" applyAlignment="1" applyProtection="1">
      <alignment vertical="center"/>
      <protection hidden="1"/>
    </xf>
    <xf numFmtId="0" fontId="21" fillId="0" borderId="15" xfId="0" applyFont="1" applyBorder="1" applyAlignment="1" applyProtection="1">
      <alignment vertical="center"/>
      <protection hidden="1"/>
    </xf>
    <xf numFmtId="0" fontId="21" fillId="0" borderId="16" xfId="0" applyFont="1" applyBorder="1" applyAlignment="1" applyProtection="1">
      <alignment vertical="center"/>
      <protection hidden="1"/>
    </xf>
    <xf numFmtId="0" fontId="21" fillId="0" borderId="17" xfId="0" applyFont="1" applyBorder="1" applyAlignment="1" applyProtection="1">
      <alignment vertical="center"/>
      <protection hidden="1"/>
    </xf>
    <xf numFmtId="0" fontId="21" fillId="0" borderId="18" xfId="0" applyFont="1" applyBorder="1" applyAlignment="1" applyProtection="1">
      <alignment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0" fillId="0" borderId="0" xfId="1" applyFont="1" applyAlignment="1" applyProtection="1">
      <alignment vertical="center"/>
      <protection hidden="1"/>
    </xf>
    <xf numFmtId="0" fontId="15" fillId="0" borderId="1" xfId="1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vertical="center"/>
      <protection hidden="1"/>
    </xf>
    <xf numFmtId="0" fontId="31" fillId="0" borderId="1" xfId="0" applyFont="1" applyBorder="1" applyAlignment="1" applyProtection="1">
      <alignment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35" fillId="0" borderId="20" xfId="0" applyFont="1" applyBorder="1" applyAlignment="1" applyProtection="1">
      <alignment vertical="center"/>
      <protection hidden="1"/>
    </xf>
    <xf numFmtId="0" fontId="19" fillId="0" borderId="0" xfId="1" applyFont="1" applyBorder="1" applyAlignment="1" applyProtection="1">
      <alignment vertical="center" wrapText="1"/>
      <protection hidden="1"/>
    </xf>
    <xf numFmtId="0" fontId="38" fillId="5" borderId="0" xfId="0" applyFont="1" applyFill="1" applyAlignment="1" applyProtection="1">
      <alignment vertical="center" textRotation="90"/>
      <protection hidden="1"/>
    </xf>
    <xf numFmtId="0" fontId="39" fillId="0" borderId="0" xfId="0" applyFont="1" applyAlignment="1" applyProtection="1">
      <alignment vertical="center"/>
      <protection hidden="1"/>
    </xf>
    <xf numFmtId="0" fontId="33" fillId="0" borderId="21" xfId="1" applyFont="1" applyBorder="1" applyAlignment="1" applyProtection="1">
      <alignment vertical="center"/>
      <protection hidden="1"/>
    </xf>
    <xf numFmtId="0" fontId="2" fillId="0" borderId="22" xfId="1" applyFont="1" applyBorder="1" applyAlignment="1" applyProtection="1">
      <alignment vertical="center"/>
      <protection hidden="1"/>
    </xf>
    <xf numFmtId="0" fontId="33" fillId="0" borderId="8" xfId="1" applyFont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21" fillId="0" borderId="4" xfId="0" applyFont="1" applyBorder="1" applyAlignment="1" applyProtection="1">
      <alignment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164" fontId="18" fillId="3" borderId="1" xfId="0" applyNumberFormat="1" applyFont="1" applyFill="1" applyBorder="1" applyAlignment="1" applyProtection="1">
      <alignment horizontal="center" vertical="center"/>
      <protection hidden="1"/>
    </xf>
    <xf numFmtId="2" fontId="18" fillId="3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vertical="center"/>
      <protection hidden="1"/>
    </xf>
    <xf numFmtId="0" fontId="24" fillId="0" borderId="1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17" fillId="8" borderId="1" xfId="1" applyFont="1" applyFill="1" applyBorder="1" applyAlignment="1" applyProtection="1">
      <alignment horizontal="center" vertical="center"/>
      <protection hidden="1"/>
    </xf>
    <xf numFmtId="0" fontId="52" fillId="8" borderId="1" xfId="1" applyFont="1" applyFill="1" applyBorder="1" applyAlignment="1" applyProtection="1">
      <alignment horizontal="center" vertical="center"/>
      <protection hidden="1"/>
    </xf>
    <xf numFmtId="0" fontId="54" fillId="0" borderId="1" xfId="1" applyFont="1" applyBorder="1" applyAlignment="1" applyProtection="1">
      <alignment horizontal="center" vertical="center"/>
      <protection locked="0"/>
    </xf>
    <xf numFmtId="0" fontId="40" fillId="0" borderId="1" xfId="1" applyFont="1" applyBorder="1" applyAlignment="1" applyProtection="1">
      <alignment horizontal="center" vertical="center"/>
      <protection locked="0"/>
    </xf>
    <xf numFmtId="0" fontId="6" fillId="8" borderId="1" xfId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vertical="center"/>
      <protection hidden="1"/>
    </xf>
    <xf numFmtId="0" fontId="57" fillId="8" borderId="3" xfId="1" applyFont="1" applyFill="1" applyBorder="1" applyAlignment="1" applyProtection="1">
      <alignment horizontal="right" vertical="center"/>
      <protection hidden="1"/>
    </xf>
    <xf numFmtId="164" fontId="49" fillId="0" borderId="20" xfId="1" applyNumberFormat="1" applyFont="1" applyBorder="1" applyAlignment="1" applyProtection="1">
      <alignment horizontal="center" vertical="center"/>
      <protection hidden="1"/>
    </xf>
    <xf numFmtId="164" fontId="49" fillId="0" borderId="1" xfId="1" applyNumberFormat="1" applyFont="1" applyBorder="1" applyAlignment="1" applyProtection="1">
      <alignment horizontal="center" vertical="center"/>
      <protection hidden="1"/>
    </xf>
    <xf numFmtId="0" fontId="49" fillId="0" borderId="3" xfId="1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31" fillId="0" borderId="3" xfId="0" applyFont="1" applyBorder="1" applyAlignment="1" applyProtection="1">
      <alignment vertical="center"/>
      <protection hidden="1"/>
    </xf>
    <xf numFmtId="0" fontId="36" fillId="0" borderId="0" xfId="1" applyFont="1" applyBorder="1" applyAlignment="1" applyProtection="1">
      <alignment horizontal="left" vertical="center" shrinkToFit="1"/>
      <protection hidden="1"/>
    </xf>
    <xf numFmtId="0" fontId="46" fillId="5" borderId="1" xfId="0" applyFont="1" applyFill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 textRotation="90"/>
      <protection hidden="1"/>
    </xf>
    <xf numFmtId="0" fontId="49" fillId="0" borderId="1" xfId="1" applyFont="1" applyBorder="1" applyAlignment="1" applyProtection="1">
      <alignment horizontal="center" vertical="center"/>
      <protection hidden="1"/>
    </xf>
    <xf numFmtId="0" fontId="27" fillId="0" borderId="1" xfId="0" applyFont="1" applyFill="1" applyBorder="1" applyAlignment="1" applyProtection="1">
      <alignment horizontal="center" vertical="center"/>
      <protection hidden="1"/>
    </xf>
    <xf numFmtId="0" fontId="49" fillId="0" borderId="3" xfId="1" applyFont="1" applyFill="1" applyBorder="1" applyAlignment="1" applyProtection="1">
      <alignment horizontal="center" vertical="center"/>
      <protection hidden="1"/>
    </xf>
    <xf numFmtId="0" fontId="33" fillId="0" borderId="0" xfId="1" applyFont="1" applyBorder="1" applyAlignment="1" applyProtection="1">
      <alignment vertical="center"/>
      <protection hidden="1"/>
    </xf>
    <xf numFmtId="0" fontId="0" fillId="0" borderId="0" xfId="0"/>
    <xf numFmtId="0" fontId="0" fillId="0" borderId="0" xfId="0" applyFill="1"/>
    <xf numFmtId="0" fontId="21" fillId="0" borderId="0" xfId="0" applyFont="1" applyAlignment="1" applyProtection="1">
      <alignment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0" fillId="0" borderId="0" xfId="0"/>
    <xf numFmtId="0" fontId="21" fillId="0" borderId="20" xfId="0" applyFont="1" applyBorder="1" applyAlignment="1" applyProtection="1">
      <alignment horizontal="center" vertical="center" textRotation="90"/>
      <protection hidden="1"/>
    </xf>
    <xf numFmtId="0" fontId="21" fillId="0" borderId="9" xfId="0" applyFont="1" applyBorder="1" applyAlignment="1" applyProtection="1">
      <alignment horizontal="center" vertical="center" textRotation="90"/>
      <protection hidden="1"/>
    </xf>
    <xf numFmtId="0" fontId="24" fillId="0" borderId="20" xfId="0" applyFont="1" applyBorder="1" applyAlignment="1" applyProtection="1">
      <alignment horizontal="center" vertical="center" textRotation="90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textRotation="90" wrapText="1"/>
      <protection hidden="1"/>
    </xf>
    <xf numFmtId="0" fontId="26" fillId="5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9" fillId="5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25" fillId="0" borderId="25" xfId="0" applyFont="1" applyBorder="1" applyAlignment="1" applyProtection="1">
      <alignment horizontal="center" vertical="center" textRotation="90"/>
      <protection hidden="1"/>
    </xf>
    <xf numFmtId="0" fontId="24" fillId="0" borderId="25" xfId="0" applyFont="1" applyBorder="1" applyAlignment="1" applyProtection="1">
      <alignment horizontal="center" vertical="center" textRotation="90" wrapText="1"/>
      <protection hidden="1"/>
    </xf>
    <xf numFmtId="0" fontId="26" fillId="5" borderId="25" xfId="0" applyFont="1" applyFill="1" applyBorder="1" applyAlignment="1" applyProtection="1">
      <alignment horizontal="left" vertical="center"/>
      <protection hidden="1"/>
    </xf>
    <xf numFmtId="0" fontId="24" fillId="0" borderId="25" xfId="0" applyFont="1" applyBorder="1" applyAlignment="1" applyProtection="1">
      <alignment vertical="center"/>
      <protection hidden="1"/>
    </xf>
    <xf numFmtId="0" fontId="24" fillId="0" borderId="25" xfId="0" applyFont="1" applyFill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164" fontId="42" fillId="0" borderId="25" xfId="0" applyNumberFormat="1" applyFont="1" applyBorder="1" applyAlignment="1" applyProtection="1">
      <alignment horizontal="center" vertical="center"/>
      <protection hidden="1"/>
    </xf>
    <xf numFmtId="0" fontId="29" fillId="5" borderId="25" xfId="0" applyFont="1" applyFill="1" applyBorder="1" applyAlignment="1" applyProtection="1">
      <alignment horizontal="center" vertical="center" wrapText="1"/>
      <protection hidden="1"/>
    </xf>
    <xf numFmtId="0" fontId="43" fillId="0" borderId="25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  <xf numFmtId="0" fontId="25" fillId="0" borderId="26" xfId="0" applyFont="1" applyBorder="1" applyAlignment="1" applyProtection="1">
      <alignment horizontal="center" vertical="center" textRotation="90"/>
      <protection hidden="1"/>
    </xf>
    <xf numFmtId="0" fontId="24" fillId="0" borderId="26" xfId="0" applyFont="1" applyBorder="1" applyAlignment="1" applyProtection="1">
      <alignment horizontal="center" vertical="center" textRotation="90" wrapText="1"/>
      <protection locked="0"/>
    </xf>
    <xf numFmtId="0" fontId="26" fillId="5" borderId="26" xfId="0" applyFont="1" applyFill="1" applyBorder="1" applyAlignment="1" applyProtection="1">
      <alignment horizontal="left" vertical="center"/>
      <protection hidden="1"/>
    </xf>
    <xf numFmtId="0" fontId="24" fillId="0" borderId="26" xfId="0" applyFont="1" applyBorder="1" applyAlignment="1" applyProtection="1">
      <alignment vertical="center"/>
      <protection hidden="1"/>
    </xf>
    <xf numFmtId="0" fontId="24" fillId="0" borderId="26" xfId="0" applyFont="1" applyBorder="1" applyAlignment="1" applyProtection="1">
      <alignment horizontal="center" vertical="center"/>
      <protection hidden="1"/>
    </xf>
    <xf numFmtId="164" fontId="42" fillId="0" borderId="26" xfId="0" applyNumberFormat="1" applyFont="1" applyBorder="1" applyAlignment="1" applyProtection="1">
      <alignment horizontal="center" vertical="center"/>
      <protection hidden="1"/>
    </xf>
    <xf numFmtId="0" fontId="29" fillId="5" borderId="26" xfId="0" applyFont="1" applyFill="1" applyBorder="1" applyAlignment="1" applyProtection="1">
      <alignment horizontal="center" vertical="center" wrapText="1"/>
      <protection hidden="1"/>
    </xf>
    <xf numFmtId="0" fontId="43" fillId="0" borderId="26" xfId="0" applyFont="1" applyBorder="1" applyAlignment="1" applyProtection="1">
      <alignment horizontal="center" vertical="center"/>
      <protection hidden="1"/>
    </xf>
    <xf numFmtId="0" fontId="6" fillId="8" borderId="20" xfId="1" applyFont="1" applyFill="1" applyBorder="1" applyAlignment="1" applyProtection="1">
      <alignment horizontal="center" vertical="center"/>
      <protection hidden="1"/>
    </xf>
    <xf numFmtId="0" fontId="64" fillId="8" borderId="3" xfId="1" applyFont="1" applyFill="1" applyBorder="1" applyAlignment="1" applyProtection="1">
      <alignment horizontal="righ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horizontal="center" vertical="center"/>
      <protection hidden="1"/>
    </xf>
    <xf numFmtId="2" fontId="18" fillId="3" borderId="3" xfId="0" applyNumberFormat="1" applyFont="1" applyFill="1" applyBorder="1" applyAlignment="1" applyProtection="1">
      <alignment horizontal="center" vertical="center"/>
      <protection hidden="1"/>
    </xf>
    <xf numFmtId="0" fontId="63" fillId="8" borderId="28" xfId="0" applyFont="1" applyFill="1" applyBorder="1" applyAlignment="1" applyProtection="1">
      <alignment vertical="center"/>
      <protection hidden="1"/>
    </xf>
    <xf numFmtId="0" fontId="63" fillId="8" borderId="32" xfId="0" applyFont="1" applyFill="1" applyBorder="1" applyAlignment="1" applyProtection="1">
      <alignment vertical="center"/>
      <protection hidden="1"/>
    </xf>
    <xf numFmtId="0" fontId="18" fillId="0" borderId="34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2" fillId="8" borderId="29" xfId="0" applyFont="1" applyFill="1" applyBorder="1" applyAlignment="1" applyProtection="1">
      <alignment horizontal="center" vertical="center"/>
      <protection hidden="1"/>
    </xf>
    <xf numFmtId="0" fontId="12" fillId="8" borderId="32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0" fillId="0" borderId="0" xfId="0"/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/>
      <protection hidden="1"/>
    </xf>
    <xf numFmtId="0" fontId="35" fillId="0" borderId="3" xfId="0" applyFont="1" applyBorder="1" applyAlignment="1" applyProtection="1">
      <alignment horizontal="center" vertical="center"/>
      <protection hidden="1"/>
    </xf>
    <xf numFmtId="0" fontId="35" fillId="0" borderId="6" xfId="0" applyFont="1" applyBorder="1" applyAlignment="1" applyProtection="1">
      <alignment horizontal="center" vertical="center"/>
      <protection hidden="1"/>
    </xf>
    <xf numFmtId="0" fontId="37" fillId="0" borderId="0" xfId="0" applyFont="1" applyFill="1" applyAlignment="1" applyProtection="1">
      <alignment horizontal="center" vertical="center" textRotation="90" wrapText="1"/>
      <protection hidden="1"/>
    </xf>
    <xf numFmtId="0" fontId="48" fillId="6" borderId="21" xfId="0" applyFont="1" applyFill="1" applyBorder="1" applyAlignment="1" applyProtection="1">
      <alignment horizontal="center" vertical="center"/>
      <protection hidden="1"/>
    </xf>
    <xf numFmtId="0" fontId="48" fillId="6" borderId="22" xfId="0" applyFont="1" applyFill="1" applyBorder="1" applyAlignment="1" applyProtection="1">
      <alignment horizontal="center" vertical="center"/>
      <protection hidden="1"/>
    </xf>
    <xf numFmtId="0" fontId="48" fillId="6" borderId="23" xfId="0" applyFont="1" applyFill="1" applyBorder="1" applyAlignment="1" applyProtection="1">
      <alignment horizontal="center" vertical="center"/>
      <protection hidden="1"/>
    </xf>
    <xf numFmtId="0" fontId="48" fillId="6" borderId="9" xfId="0" applyFont="1" applyFill="1" applyBorder="1" applyAlignment="1" applyProtection="1">
      <alignment horizontal="center" vertical="center"/>
      <protection hidden="1"/>
    </xf>
    <xf numFmtId="0" fontId="48" fillId="6" borderId="4" xfId="0" applyFont="1" applyFill="1" applyBorder="1" applyAlignment="1" applyProtection="1">
      <alignment horizontal="center" vertical="center"/>
      <protection hidden="1"/>
    </xf>
    <xf numFmtId="0" fontId="48" fillId="6" borderId="5" xfId="0" applyFont="1" applyFill="1" applyBorder="1" applyAlignment="1" applyProtection="1">
      <alignment horizontal="center" vertical="center"/>
      <protection hidden="1"/>
    </xf>
    <xf numFmtId="0" fontId="47" fillId="7" borderId="1" xfId="0" applyFont="1" applyFill="1" applyBorder="1" applyAlignment="1" applyProtection="1">
      <alignment horizontal="center" vertical="center"/>
      <protection hidden="1"/>
    </xf>
    <xf numFmtId="0" fontId="47" fillId="9" borderId="1" xfId="0" applyFont="1" applyFill="1" applyBorder="1" applyAlignment="1" applyProtection="1">
      <alignment horizontal="center" vertical="center"/>
      <protection hidden="1"/>
    </xf>
    <xf numFmtId="0" fontId="36" fillId="0" borderId="3" xfId="1" applyFont="1" applyBorder="1" applyAlignment="1" applyProtection="1">
      <alignment horizontal="left" vertical="center" shrinkToFit="1"/>
      <protection hidden="1"/>
    </xf>
    <xf numFmtId="0" fontId="36" fillId="0" borderId="6" xfId="1" applyFont="1" applyBorder="1" applyAlignment="1" applyProtection="1">
      <alignment horizontal="left" vertical="center" shrinkToFit="1"/>
      <protection hidden="1"/>
    </xf>
    <xf numFmtId="0" fontId="56" fillId="0" borderId="4" xfId="1" applyFont="1" applyBorder="1" applyAlignment="1" applyProtection="1">
      <alignment horizontal="center" vertical="top" wrapText="1"/>
      <protection hidden="1"/>
    </xf>
    <xf numFmtId="0" fontId="56" fillId="0" borderId="5" xfId="1" applyFont="1" applyBorder="1" applyAlignment="1" applyProtection="1">
      <alignment horizontal="center" vertical="top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9" xfId="1" applyFont="1" applyBorder="1" applyAlignment="1" applyProtection="1">
      <alignment horizontal="center" vertical="center"/>
      <protection hidden="1"/>
    </xf>
    <xf numFmtId="0" fontId="4" fillId="0" borderId="20" xfId="1" applyFont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 vertical="center" textRotation="90"/>
      <protection hidden="1"/>
    </xf>
    <xf numFmtId="0" fontId="24" fillId="0" borderId="19" xfId="0" applyFont="1" applyBorder="1" applyAlignment="1" applyProtection="1">
      <alignment horizontal="center" vertical="center" textRotation="90" wrapText="1"/>
      <protection hidden="1"/>
    </xf>
    <xf numFmtId="0" fontId="24" fillId="0" borderId="2" xfId="0" applyFont="1" applyBorder="1" applyAlignment="1" applyProtection="1">
      <alignment horizontal="center" vertical="center" textRotation="90" wrapText="1"/>
      <protection hidden="1"/>
    </xf>
    <xf numFmtId="0" fontId="24" fillId="0" borderId="20" xfId="0" applyFont="1" applyBorder="1" applyAlignment="1" applyProtection="1">
      <alignment horizontal="center" vertical="center" textRotation="90" wrapText="1"/>
      <protection hidden="1"/>
    </xf>
    <xf numFmtId="0" fontId="24" fillId="0" borderId="1" xfId="0" applyFont="1" applyBorder="1" applyAlignment="1" applyProtection="1">
      <alignment horizontal="center" vertical="center" textRotation="90" wrapText="1"/>
      <protection hidden="1"/>
    </xf>
    <xf numFmtId="0" fontId="44" fillId="3" borderId="2" xfId="0" applyFont="1" applyFill="1" applyBorder="1" applyAlignment="1" applyProtection="1">
      <alignment horizontal="center" vertical="center" wrapText="1"/>
      <protection hidden="1"/>
    </xf>
    <xf numFmtId="0" fontId="44" fillId="3" borderId="20" xfId="0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44" fillId="4" borderId="2" xfId="0" applyFont="1" applyFill="1" applyBorder="1" applyAlignment="1" applyProtection="1">
      <alignment horizontal="center" vertical="center"/>
      <protection hidden="1"/>
    </xf>
    <xf numFmtId="0" fontId="44" fillId="4" borderId="20" xfId="0" applyFont="1" applyFill="1" applyBorder="1" applyAlignment="1" applyProtection="1">
      <alignment horizontal="center" vertical="center"/>
      <protection hidden="1"/>
    </xf>
    <xf numFmtId="0" fontId="17" fillId="8" borderId="1" xfId="1" applyFont="1" applyFill="1" applyBorder="1" applyAlignment="1" applyProtection="1">
      <alignment horizontal="center" vertical="center" wrapText="1"/>
      <protection hidden="1"/>
    </xf>
    <xf numFmtId="0" fontId="45" fillId="0" borderId="3" xfId="0" applyFont="1" applyBorder="1" applyAlignment="1" applyProtection="1">
      <alignment vertical="center"/>
      <protection hidden="1"/>
    </xf>
    <xf numFmtId="0" fontId="45" fillId="0" borderId="10" xfId="0" applyFont="1" applyBorder="1" applyAlignment="1" applyProtection="1">
      <alignment vertical="center"/>
      <protection hidden="1"/>
    </xf>
    <xf numFmtId="0" fontId="45" fillId="0" borderId="6" xfId="0" applyFont="1" applyBorder="1" applyAlignment="1" applyProtection="1">
      <alignment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horizontal="center" vertical="center"/>
      <protection hidden="1"/>
    </xf>
    <xf numFmtId="0" fontId="55" fillId="0" borderId="20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18" fillId="3" borderId="21" xfId="0" applyFont="1" applyFill="1" applyBorder="1" applyAlignment="1" applyProtection="1">
      <alignment horizontal="center" vertical="center" wrapText="1"/>
      <protection hidden="1"/>
    </xf>
    <xf numFmtId="0" fontId="18" fillId="3" borderId="23" xfId="0" applyFont="1" applyFill="1" applyBorder="1" applyAlignment="1" applyProtection="1">
      <alignment horizontal="center" vertical="center" wrapText="1"/>
      <protection hidden="1"/>
    </xf>
    <xf numFmtId="0" fontId="18" fillId="3" borderId="9" xfId="0" applyFont="1" applyFill="1" applyBorder="1" applyAlignment="1" applyProtection="1">
      <alignment horizontal="center" vertical="center" wrapText="1"/>
      <protection hidden="1"/>
    </xf>
    <xf numFmtId="0" fontId="18" fillId="3" borderId="5" xfId="0" applyFont="1" applyFill="1" applyBorder="1" applyAlignment="1" applyProtection="1">
      <alignment horizontal="center" vertical="center" wrapText="1"/>
      <protection hidden="1"/>
    </xf>
    <xf numFmtId="0" fontId="44" fillId="3" borderId="19" xfId="0" applyFont="1" applyFill="1" applyBorder="1" applyAlignment="1" applyProtection="1">
      <alignment horizontal="center" vertical="center" wrapText="1"/>
      <protection hidden="1"/>
    </xf>
    <xf numFmtId="0" fontId="21" fillId="0" borderId="21" xfId="0" applyFont="1" applyBorder="1" applyAlignment="1" applyProtection="1">
      <alignment horizontal="center" vertical="center" textRotation="90"/>
      <protection hidden="1"/>
    </xf>
    <xf numFmtId="0" fontId="21" fillId="0" borderId="8" xfId="0" applyFont="1" applyBorder="1" applyAlignment="1" applyProtection="1">
      <alignment horizontal="center" vertical="center" textRotation="90"/>
      <protection hidden="1"/>
    </xf>
    <xf numFmtId="0" fontId="21" fillId="0" borderId="9" xfId="0" applyFont="1" applyBorder="1" applyAlignment="1" applyProtection="1">
      <alignment horizontal="center" vertical="center" textRotation="90"/>
      <protection hidden="1"/>
    </xf>
    <xf numFmtId="0" fontId="24" fillId="0" borderId="19" xfId="0" applyFont="1" applyBorder="1" applyAlignment="1" applyProtection="1">
      <alignment horizontal="center" vertical="center" textRotation="90"/>
      <protection hidden="1"/>
    </xf>
    <xf numFmtId="0" fontId="24" fillId="0" borderId="2" xfId="0" applyFont="1" applyBorder="1" applyAlignment="1" applyProtection="1">
      <alignment horizontal="center" vertical="center" textRotation="90"/>
      <protection hidden="1"/>
    </xf>
    <xf numFmtId="0" fontId="24" fillId="0" borderId="20" xfId="0" applyFont="1" applyBorder="1" applyAlignment="1" applyProtection="1">
      <alignment horizontal="center" vertical="center" textRotation="90"/>
      <protection hidden="1"/>
    </xf>
    <xf numFmtId="0" fontId="21" fillId="0" borderId="19" xfId="0" applyFont="1" applyBorder="1" applyAlignment="1" applyProtection="1">
      <alignment horizontal="center" vertical="center" textRotation="90"/>
      <protection hidden="1"/>
    </xf>
    <xf numFmtId="0" fontId="21" fillId="0" borderId="2" xfId="0" applyFont="1" applyBorder="1" applyAlignment="1" applyProtection="1">
      <alignment horizontal="center" vertical="center" textRotation="90"/>
      <protection hidden="1"/>
    </xf>
    <xf numFmtId="0" fontId="21" fillId="0" borderId="20" xfId="0" applyFont="1" applyBorder="1" applyAlignment="1" applyProtection="1">
      <alignment horizontal="center" vertical="center" textRotation="90"/>
      <protection hidden="1"/>
    </xf>
    <xf numFmtId="0" fontId="10" fillId="5" borderId="3" xfId="0" applyFont="1" applyFill="1" applyBorder="1" applyAlignment="1" applyProtection="1">
      <alignment horizontal="left" vertical="center" shrinkToFit="1"/>
      <protection hidden="1"/>
    </xf>
    <xf numFmtId="0" fontId="10" fillId="5" borderId="6" xfId="0" applyFont="1" applyFill="1" applyBorder="1" applyAlignment="1" applyProtection="1">
      <alignment horizontal="left" vertical="center" shrinkToFit="1"/>
      <protection hidden="1"/>
    </xf>
    <xf numFmtId="0" fontId="26" fillId="5" borderId="3" xfId="0" applyFont="1" applyFill="1" applyBorder="1" applyAlignment="1" applyProtection="1">
      <alignment horizontal="left" vertical="center"/>
      <protection hidden="1"/>
    </xf>
    <xf numFmtId="0" fontId="26" fillId="5" borderId="6" xfId="0" applyFont="1" applyFill="1" applyBorder="1" applyAlignment="1" applyProtection="1">
      <alignment horizontal="left" vertical="center"/>
      <protection hidden="1"/>
    </xf>
    <xf numFmtId="0" fontId="44" fillId="4" borderId="3" xfId="0" applyFont="1" applyFill="1" applyBorder="1" applyAlignment="1" applyProtection="1">
      <alignment horizontal="center" vertical="center"/>
      <protection hidden="1"/>
    </xf>
    <xf numFmtId="164" fontId="42" fillId="0" borderId="21" xfId="0" applyNumberFormat="1" applyFont="1" applyBorder="1" applyAlignment="1" applyProtection="1">
      <alignment horizontal="center" vertical="center"/>
      <protection hidden="1"/>
    </xf>
    <xf numFmtId="164" fontId="42" fillId="0" borderId="8" xfId="0" applyNumberFormat="1" applyFont="1" applyBorder="1" applyAlignment="1" applyProtection="1">
      <alignment horizontal="center" vertical="center"/>
      <protection hidden="1"/>
    </xf>
    <xf numFmtId="164" fontId="42" fillId="0" borderId="9" xfId="0" applyNumberFormat="1" applyFont="1" applyBorder="1" applyAlignment="1" applyProtection="1">
      <alignment horizontal="center" vertical="center"/>
      <protection hidden="1"/>
    </xf>
    <xf numFmtId="164" fontId="42" fillId="0" borderId="19" xfId="0" applyNumberFormat="1" applyFont="1" applyBorder="1" applyAlignment="1" applyProtection="1">
      <alignment horizontal="center" vertical="center"/>
      <protection hidden="1"/>
    </xf>
    <xf numFmtId="164" fontId="42" fillId="0" borderId="2" xfId="0" applyNumberFormat="1" applyFont="1" applyBorder="1" applyAlignment="1" applyProtection="1">
      <alignment horizontal="center" vertical="center"/>
      <protection hidden="1"/>
    </xf>
    <xf numFmtId="164" fontId="42" fillId="0" borderId="20" xfId="0" applyNumberFormat="1" applyFont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24" fillId="0" borderId="1" xfId="0" applyFont="1" applyBorder="1" applyAlignment="1" applyProtection="1">
      <alignment horizontal="center" vertical="center" textRotation="90" wrapText="1"/>
      <protection locked="0"/>
    </xf>
    <xf numFmtId="0" fontId="49" fillId="0" borderId="1" xfId="1" applyFont="1" applyBorder="1" applyAlignment="1" applyProtection="1">
      <alignment vertical="center" shrinkToFit="1"/>
      <protection hidden="1"/>
    </xf>
    <xf numFmtId="0" fontId="10" fillId="5" borderId="1" xfId="0" applyFont="1" applyFill="1" applyBorder="1" applyAlignment="1" applyProtection="1">
      <alignment horizontal="left" vertical="center" shrinkToFit="1"/>
      <protection hidden="1"/>
    </xf>
    <xf numFmtId="0" fontId="26" fillId="5" borderId="10" xfId="0" applyFont="1" applyFill="1" applyBorder="1" applyAlignment="1" applyProtection="1">
      <alignment horizontal="left" vertical="center" shrinkToFit="1"/>
      <protection hidden="1"/>
    </xf>
    <xf numFmtId="0" fontId="26" fillId="5" borderId="6" xfId="0" applyFont="1" applyFill="1" applyBorder="1" applyAlignment="1" applyProtection="1">
      <alignment horizontal="left" vertical="center" shrinkToFit="1"/>
      <protection hidden="1"/>
    </xf>
    <xf numFmtId="0" fontId="10" fillId="5" borderId="4" xfId="0" applyFont="1" applyFill="1" applyBorder="1" applyAlignment="1" applyProtection="1">
      <alignment horizontal="left" vertical="center" shrinkToFit="1"/>
      <protection hidden="1"/>
    </xf>
    <xf numFmtId="0" fontId="10" fillId="5" borderId="5" xfId="0" applyFont="1" applyFill="1" applyBorder="1" applyAlignment="1" applyProtection="1">
      <alignment horizontal="left" vertical="center" shrinkToFit="1"/>
      <protection hidden="1"/>
    </xf>
    <xf numFmtId="0" fontId="10" fillId="5" borderId="3" xfId="0" applyFont="1" applyFill="1" applyBorder="1" applyAlignment="1" applyProtection="1">
      <alignment horizontal="left" vertical="center" wrapText="1"/>
      <protection hidden="1"/>
    </xf>
    <xf numFmtId="0" fontId="10" fillId="5" borderId="6" xfId="0" applyFont="1" applyFill="1" applyBorder="1" applyAlignment="1" applyProtection="1">
      <alignment horizontal="left" vertical="center" wrapText="1"/>
      <protection hidden="1"/>
    </xf>
    <xf numFmtId="0" fontId="22" fillId="3" borderId="24" xfId="0" applyFont="1" applyFill="1" applyBorder="1" applyAlignment="1" applyProtection="1">
      <alignment horizontal="center" vertical="center"/>
      <protection hidden="1"/>
    </xf>
    <xf numFmtId="0" fontId="29" fillId="5" borderId="6" xfId="0" applyFont="1" applyFill="1" applyBorder="1" applyAlignment="1" applyProtection="1">
      <alignment horizontal="center" vertical="center" wrapText="1"/>
      <protection hidden="1"/>
    </xf>
    <xf numFmtId="0" fontId="29" fillId="5" borderId="1" xfId="0" applyFont="1" applyFill="1" applyBorder="1" applyAlignment="1" applyProtection="1">
      <alignment horizontal="center" vertical="center" wrapText="1"/>
      <protection hidden="1"/>
    </xf>
    <xf numFmtId="0" fontId="61" fillId="3" borderId="19" xfId="0" applyFont="1" applyFill="1" applyBorder="1" applyAlignment="1" applyProtection="1">
      <alignment horizontal="center" vertical="center" wrapText="1"/>
      <protection hidden="1"/>
    </xf>
    <xf numFmtId="0" fontId="61" fillId="3" borderId="20" xfId="0" applyFont="1" applyFill="1" applyBorder="1" applyAlignment="1" applyProtection="1">
      <alignment horizontal="center" vertical="center" wrapText="1"/>
      <protection hidden="1"/>
    </xf>
    <xf numFmtId="0" fontId="59" fillId="10" borderId="6" xfId="0" applyFont="1" applyFill="1" applyBorder="1" applyAlignment="1" applyProtection="1">
      <alignment horizontal="center" vertical="center"/>
      <protection hidden="1"/>
    </xf>
    <xf numFmtId="0" fontId="59" fillId="10" borderId="1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26" fillId="5" borderId="3" xfId="0" applyFont="1" applyFill="1" applyBorder="1" applyAlignment="1" applyProtection="1">
      <alignment horizontal="left" vertical="center" shrinkToFit="1"/>
      <protection hidden="1"/>
    </xf>
    <xf numFmtId="0" fontId="49" fillId="0" borderId="3" xfId="1" applyFont="1" applyBorder="1" applyAlignment="1" applyProtection="1">
      <alignment vertical="center" shrinkToFit="1"/>
      <protection locked="0"/>
    </xf>
    <xf numFmtId="0" fontId="49" fillId="0" borderId="10" xfId="1" applyFont="1" applyBorder="1" applyAlignment="1" applyProtection="1">
      <alignment vertical="center" shrinkToFit="1"/>
      <protection locked="0"/>
    </xf>
    <xf numFmtId="0" fontId="10" fillId="5" borderId="1" xfId="0" applyFont="1" applyFill="1" applyBorder="1" applyAlignment="1" applyProtection="1">
      <alignment horizontal="left" vertical="center"/>
      <protection hidden="1"/>
    </xf>
    <xf numFmtId="0" fontId="63" fillId="8" borderId="33" xfId="0" applyFont="1" applyFill="1" applyBorder="1" applyAlignment="1" applyProtection="1">
      <alignment vertical="center"/>
      <protection hidden="1"/>
    </xf>
    <xf numFmtId="0" fontId="63" fillId="8" borderId="34" xfId="0" applyFont="1" applyFill="1" applyBorder="1" applyAlignment="1" applyProtection="1">
      <alignment vertical="center"/>
      <protection hidden="1"/>
    </xf>
    <xf numFmtId="0" fontId="24" fillId="0" borderId="19" xfId="0" applyFont="1" applyBorder="1" applyAlignment="1" applyProtection="1">
      <alignment horizontal="center" vertical="center" textRotation="90" wrapText="1"/>
      <protection locked="0"/>
    </xf>
    <xf numFmtId="0" fontId="24" fillId="0" borderId="2" xfId="0" applyFont="1" applyBorder="1" applyAlignment="1" applyProtection="1">
      <alignment horizontal="center" vertical="center" textRotation="90" wrapText="1"/>
      <protection locked="0"/>
    </xf>
    <xf numFmtId="0" fontId="24" fillId="0" borderId="20" xfId="0" applyFont="1" applyBorder="1" applyAlignment="1" applyProtection="1">
      <alignment horizontal="center" vertical="center" textRotation="90" wrapText="1"/>
      <protection locked="0"/>
    </xf>
    <xf numFmtId="0" fontId="43" fillId="0" borderId="19" xfId="0" applyFont="1" applyBorder="1" applyAlignment="1" applyProtection="1">
      <alignment horizontal="center" vertical="center"/>
      <protection hidden="1"/>
    </xf>
    <xf numFmtId="0" fontId="43" fillId="0" borderId="20" xfId="0" applyFont="1" applyBorder="1" applyAlignment="1" applyProtection="1">
      <alignment horizontal="center" vertical="center"/>
      <protection hidden="1"/>
    </xf>
    <xf numFmtId="0" fontId="17" fillId="2" borderId="22" xfId="1" applyFont="1" applyFill="1" applyBorder="1" applyAlignment="1" applyProtection="1">
      <alignment horizontal="center" vertical="center"/>
      <protection hidden="1"/>
    </xf>
    <xf numFmtId="0" fontId="17" fillId="2" borderId="0" xfId="1" applyFont="1" applyFill="1" applyBorder="1" applyAlignment="1" applyProtection="1">
      <alignment horizontal="center" vertical="center"/>
      <protection hidden="1"/>
    </xf>
    <xf numFmtId="0" fontId="17" fillId="2" borderId="23" xfId="1" applyFont="1" applyFill="1" applyBorder="1" applyAlignment="1" applyProtection="1">
      <alignment horizontal="center" vertical="center"/>
      <protection hidden="1"/>
    </xf>
    <xf numFmtId="0" fontId="17" fillId="2" borderId="7" xfId="1" applyFont="1" applyFill="1" applyBorder="1" applyAlignment="1" applyProtection="1">
      <alignment horizontal="center" vertical="center"/>
      <protection hidden="1"/>
    </xf>
    <xf numFmtId="0" fontId="49" fillId="0" borderId="3" xfId="1" applyFont="1" applyBorder="1" applyAlignment="1" applyProtection="1">
      <alignment horizontal="left" vertical="center" shrinkToFit="1"/>
      <protection locked="0"/>
    </xf>
    <xf numFmtId="0" fontId="49" fillId="0" borderId="10" xfId="1" applyFont="1" applyBorder="1" applyAlignment="1" applyProtection="1">
      <alignment horizontal="left" vertical="center" shrinkToFit="1"/>
      <protection locked="0"/>
    </xf>
    <xf numFmtId="0" fontId="34" fillId="0" borderId="21" xfId="0" applyFont="1" applyBorder="1" applyAlignment="1" applyProtection="1">
      <alignment horizontal="center" vertical="center" wrapText="1"/>
      <protection hidden="1"/>
    </xf>
    <xf numFmtId="0" fontId="34" fillId="0" borderId="23" xfId="0" applyFont="1" applyBorder="1" applyAlignment="1" applyProtection="1">
      <alignment horizontal="center" vertical="center" wrapText="1"/>
      <protection hidden="1"/>
    </xf>
    <xf numFmtId="0" fontId="34" fillId="0" borderId="9" xfId="0" applyFont="1" applyBorder="1" applyAlignment="1" applyProtection="1">
      <alignment horizontal="center" vertical="center" wrapText="1"/>
      <protection hidden="1"/>
    </xf>
    <xf numFmtId="0" fontId="34" fillId="0" borderId="5" xfId="0" applyFont="1" applyBorder="1" applyAlignment="1" applyProtection="1">
      <alignment horizontal="center" vertical="center" wrapText="1"/>
      <protection hidden="1"/>
    </xf>
    <xf numFmtId="0" fontId="61" fillId="3" borderId="1" xfId="0" applyFont="1" applyFill="1" applyBorder="1" applyAlignment="1" applyProtection="1">
      <alignment horizontal="center" vertical="center" wrapText="1"/>
      <protection hidden="1"/>
    </xf>
    <xf numFmtId="0" fontId="62" fillId="0" borderId="28" xfId="0" applyFont="1" applyBorder="1" applyAlignment="1" applyProtection="1">
      <alignment vertical="center"/>
      <protection hidden="1"/>
    </xf>
    <xf numFmtId="0" fontId="62" fillId="0" borderId="34" xfId="0" applyFont="1" applyBorder="1" applyAlignment="1" applyProtection="1">
      <alignment vertical="center"/>
      <protection hidden="1"/>
    </xf>
    <xf numFmtId="14" fontId="16" fillId="0" borderId="3" xfId="1" applyNumberFormat="1" applyFont="1" applyBorder="1" applyAlignment="1" applyProtection="1">
      <alignment horizontal="center" vertical="center"/>
      <protection locked="0"/>
    </xf>
    <xf numFmtId="14" fontId="16" fillId="0" borderId="10" xfId="1" applyNumberFormat="1" applyFont="1" applyBorder="1" applyAlignment="1" applyProtection="1">
      <alignment horizontal="center" vertical="center"/>
      <protection locked="0"/>
    </xf>
    <xf numFmtId="14" fontId="16" fillId="0" borderId="6" xfId="1" applyNumberFormat="1" applyFont="1" applyBorder="1" applyAlignment="1" applyProtection="1">
      <alignment horizontal="center" vertical="center"/>
      <protection locked="0"/>
    </xf>
    <xf numFmtId="0" fontId="17" fillId="8" borderId="9" xfId="1" applyFont="1" applyFill="1" applyBorder="1" applyAlignment="1" applyProtection="1">
      <alignment horizontal="center" vertical="center" wrapText="1"/>
      <protection hidden="1"/>
    </xf>
    <xf numFmtId="0" fontId="17" fillId="8" borderId="4" xfId="1" applyFont="1" applyFill="1" applyBorder="1" applyAlignment="1" applyProtection="1">
      <alignment horizontal="center" vertical="center" wrapText="1"/>
      <protection hidden="1"/>
    </xf>
    <xf numFmtId="0" fontId="17" fillId="8" borderId="5" xfId="1" applyFont="1" applyFill="1" applyBorder="1" applyAlignment="1" applyProtection="1">
      <alignment horizontal="center" vertical="center" wrapText="1"/>
      <protection hidden="1"/>
    </xf>
    <xf numFmtId="0" fontId="49" fillId="0" borderId="9" xfId="1" applyFont="1" applyBorder="1" applyAlignment="1" applyProtection="1">
      <alignment horizontal="left" vertical="center"/>
      <protection locked="0"/>
    </xf>
    <xf numFmtId="0" fontId="49" fillId="0" borderId="4" xfId="1" applyFont="1" applyBorder="1" applyAlignment="1" applyProtection="1">
      <alignment horizontal="left" vertical="center"/>
      <protection locked="0"/>
    </xf>
    <xf numFmtId="0" fontId="49" fillId="0" borderId="5" xfId="1" applyFont="1" applyBorder="1" applyAlignment="1" applyProtection="1">
      <alignment horizontal="left" vertical="center"/>
      <protection locked="0"/>
    </xf>
    <xf numFmtId="0" fontId="49" fillId="0" borderId="1" xfId="1" applyFont="1" applyBorder="1" applyAlignment="1" applyProtection="1">
      <alignment horizontal="left" vertical="center"/>
      <protection locked="0"/>
    </xf>
    <xf numFmtId="0" fontId="49" fillId="0" borderId="1" xfId="1" applyFont="1" applyBorder="1" applyAlignment="1" applyProtection="1">
      <alignment horizontal="center" vertical="center"/>
      <protection locked="0"/>
    </xf>
    <xf numFmtId="0" fontId="6" fillId="8" borderId="1" xfId="1" applyFont="1" applyFill="1" applyBorder="1" applyAlignment="1" applyProtection="1">
      <alignment horizontal="center" vertical="center" wrapText="1"/>
      <protection hidden="1"/>
    </xf>
    <xf numFmtId="0" fontId="49" fillId="0" borderId="20" xfId="1" applyFont="1" applyBorder="1" applyAlignment="1" applyProtection="1">
      <alignment horizontal="left" vertical="center"/>
      <protection locked="0"/>
    </xf>
    <xf numFmtId="0" fontId="52" fillId="8" borderId="19" xfId="1" applyFont="1" applyFill="1" applyBorder="1" applyAlignment="1" applyProtection="1">
      <alignment horizontal="center" vertical="center" wrapText="1"/>
      <protection hidden="1"/>
    </xf>
    <xf numFmtId="0" fontId="52" fillId="8" borderId="20" xfId="1" applyFont="1" applyFill="1" applyBorder="1" applyAlignment="1" applyProtection="1">
      <alignment horizontal="center" vertical="center" wrapText="1"/>
      <protection hidden="1"/>
    </xf>
    <xf numFmtId="0" fontId="40" fillId="0" borderId="19" xfId="1" applyFont="1" applyBorder="1" applyAlignment="1" applyProtection="1">
      <alignment horizontal="center" vertical="center"/>
      <protection locked="0"/>
    </xf>
    <xf numFmtId="0" fontId="40" fillId="0" borderId="20" xfId="1" applyFont="1" applyBorder="1" applyAlignment="1" applyProtection="1">
      <alignment horizontal="center" vertical="center"/>
      <protection locked="0"/>
    </xf>
    <xf numFmtId="0" fontId="17" fillId="8" borderId="1" xfId="1" applyFont="1" applyFill="1" applyBorder="1" applyAlignment="1" applyProtection="1">
      <alignment horizontal="right" vertical="center"/>
      <protection hidden="1"/>
    </xf>
    <xf numFmtId="0" fontId="50" fillId="0" borderId="0" xfId="1" applyFont="1" applyBorder="1" applyAlignment="1" applyProtection="1">
      <alignment horizontal="center" vertical="center" wrapText="1"/>
      <protection hidden="1"/>
    </xf>
    <xf numFmtId="0" fontId="50" fillId="0" borderId="7" xfId="1" applyFont="1" applyBorder="1" applyAlignment="1" applyProtection="1">
      <alignment horizontal="center" vertical="center" wrapText="1"/>
      <protection hidden="1"/>
    </xf>
    <xf numFmtId="0" fontId="50" fillId="0" borderId="4" xfId="1" applyFont="1" applyBorder="1" applyAlignment="1" applyProtection="1">
      <alignment horizontal="center" vertical="center" wrapText="1"/>
      <protection hidden="1"/>
    </xf>
    <xf numFmtId="0" fontId="50" fillId="0" borderId="5" xfId="1" applyFont="1" applyBorder="1" applyAlignment="1" applyProtection="1">
      <alignment horizontal="center" vertical="center" wrapText="1"/>
      <protection hidden="1"/>
    </xf>
    <xf numFmtId="0" fontId="12" fillId="8" borderId="38" xfId="0" applyFont="1" applyFill="1" applyBorder="1" applyAlignment="1" applyProtection="1">
      <alignment horizontal="center" vertical="center"/>
      <protection hidden="1"/>
    </xf>
    <xf numFmtId="0" fontId="12" fillId="8" borderId="31" xfId="0" applyFont="1" applyFill="1" applyBorder="1" applyAlignment="1" applyProtection="1">
      <alignment horizontal="center" vertical="center"/>
      <protection hidden="1"/>
    </xf>
    <xf numFmtId="0" fontId="49" fillId="0" borderId="9" xfId="1" applyFont="1" applyBorder="1" applyAlignment="1" applyProtection="1">
      <alignment horizontal="left" vertical="center" shrinkToFit="1"/>
      <protection locked="0"/>
    </xf>
    <xf numFmtId="0" fontId="49" fillId="0" borderId="4" xfId="1" applyFont="1" applyBorder="1" applyAlignment="1" applyProtection="1">
      <alignment horizontal="left" vertical="center" shrinkToFit="1"/>
      <protection locked="0"/>
    </xf>
    <xf numFmtId="0" fontId="14" fillId="0" borderId="21" xfId="1" applyFont="1" applyBorder="1" applyAlignment="1" applyProtection="1">
      <alignment horizontal="center" vertical="center"/>
      <protection locked="0"/>
    </xf>
    <xf numFmtId="0" fontId="14" fillId="0" borderId="22" xfId="1" applyFont="1" applyBorder="1" applyAlignment="1" applyProtection="1">
      <alignment horizontal="center" vertical="center"/>
      <protection locked="0"/>
    </xf>
    <xf numFmtId="0" fontId="14" fillId="0" borderId="23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44" fillId="3" borderId="1" xfId="0" applyFont="1" applyFill="1" applyBorder="1" applyAlignment="1" applyProtection="1">
      <alignment horizontal="center" vertical="center" wrapText="1"/>
      <protection hidden="1"/>
    </xf>
    <xf numFmtId="0" fontId="63" fillId="8" borderId="27" xfId="0" applyFont="1" applyFill="1" applyBorder="1" applyAlignment="1" applyProtection="1">
      <alignment vertical="center"/>
      <protection hidden="1"/>
    </xf>
    <xf numFmtId="0" fontId="63" fillId="8" borderId="28" xfId="0" applyFont="1" applyFill="1" applyBorder="1" applyAlignment="1" applyProtection="1">
      <alignment vertical="center"/>
      <protection hidden="1"/>
    </xf>
    <xf numFmtId="0" fontId="12" fillId="8" borderId="39" xfId="0" applyFont="1" applyFill="1" applyBorder="1" applyAlignment="1" applyProtection="1">
      <alignment horizontal="center" vertical="center"/>
      <protection hidden="1"/>
    </xf>
    <xf numFmtId="0" fontId="12" fillId="8" borderId="36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58" fillId="5" borderId="1" xfId="0" applyFont="1" applyFill="1" applyBorder="1" applyAlignment="1" applyProtection="1">
      <alignment horizontal="left" vertical="center"/>
      <protection hidden="1"/>
    </xf>
    <xf numFmtId="0" fontId="49" fillId="0" borderId="6" xfId="1" applyFont="1" applyBorder="1" applyAlignment="1" applyProtection="1">
      <alignment horizontal="left" vertical="center" shrinkToFit="1"/>
      <protection locked="0"/>
    </xf>
    <xf numFmtId="0" fontId="5" fillId="4" borderId="1" xfId="1" applyFont="1" applyFill="1" applyBorder="1" applyAlignment="1" applyProtection="1">
      <alignment horizontal="center" vertical="center"/>
      <protection hidden="1"/>
    </xf>
    <xf numFmtId="164" fontId="42" fillId="0" borderId="1" xfId="0" applyNumberFormat="1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center" vertical="center" textRotation="90"/>
      <protection hidden="1"/>
    </xf>
    <xf numFmtId="0" fontId="25" fillId="0" borderId="2" xfId="0" applyFont="1" applyBorder="1" applyAlignment="1" applyProtection="1">
      <alignment horizontal="center" vertical="center" textRotation="90"/>
      <protection hidden="1"/>
    </xf>
    <xf numFmtId="0" fontId="25" fillId="0" borderId="20" xfId="0" applyFont="1" applyBorder="1" applyAlignment="1" applyProtection="1">
      <alignment horizontal="center" vertical="center" textRotation="90"/>
      <protection hidden="1"/>
    </xf>
    <xf numFmtId="0" fontId="46" fillId="5" borderId="3" xfId="0" applyFont="1" applyFill="1" applyBorder="1" applyAlignment="1" applyProtection="1">
      <alignment horizontal="left" vertical="center"/>
      <protection hidden="1"/>
    </xf>
    <xf numFmtId="0" fontId="46" fillId="5" borderId="10" xfId="0" applyFont="1" applyFill="1" applyBorder="1" applyAlignment="1" applyProtection="1">
      <alignment horizontal="left" vertical="center"/>
      <protection hidden="1"/>
    </xf>
    <xf numFmtId="0" fontId="46" fillId="5" borderId="6" xfId="0" applyFont="1" applyFill="1" applyBorder="1" applyAlignment="1" applyProtection="1">
      <alignment horizontal="left" vertical="center"/>
      <protection hidden="1"/>
    </xf>
    <xf numFmtId="0" fontId="60" fillId="3" borderId="19" xfId="0" applyFont="1" applyFill="1" applyBorder="1" applyAlignment="1" applyProtection="1">
      <alignment horizontal="center" vertical="center" wrapText="1"/>
      <protection hidden="1"/>
    </xf>
    <xf numFmtId="0" fontId="60" fillId="3" borderId="20" xfId="0" applyFont="1" applyFill="1" applyBorder="1" applyAlignment="1" applyProtection="1">
      <alignment horizontal="center" vertical="center" wrapText="1"/>
      <protection hidden="1"/>
    </xf>
    <xf numFmtId="0" fontId="5" fillId="4" borderId="19" xfId="1" applyFont="1" applyFill="1" applyBorder="1" applyAlignment="1" applyProtection="1">
      <alignment horizontal="center" vertical="center"/>
      <protection hidden="1"/>
    </xf>
    <xf numFmtId="0" fontId="5" fillId="4" borderId="20" xfId="1" applyFont="1" applyFill="1" applyBorder="1" applyAlignment="1" applyProtection="1">
      <alignment horizontal="center" vertical="center"/>
      <protection hidden="1"/>
    </xf>
    <xf numFmtId="0" fontId="49" fillId="0" borderId="3" xfId="1" applyFont="1" applyFill="1" applyBorder="1" applyAlignment="1" applyProtection="1">
      <alignment vertical="center" shrinkToFit="1"/>
      <protection locked="0"/>
    </xf>
    <xf numFmtId="0" fontId="49" fillId="0" borderId="10" xfId="1" applyFont="1" applyFill="1" applyBorder="1" applyAlignment="1" applyProtection="1">
      <alignment vertical="center" shrinkToFit="1"/>
      <protection locked="0"/>
    </xf>
    <xf numFmtId="0" fontId="49" fillId="0" borderId="6" xfId="1" applyFont="1" applyFill="1" applyBorder="1" applyAlignment="1" applyProtection="1">
      <alignment vertical="center" shrinkToFit="1"/>
      <protection locked="0"/>
    </xf>
    <xf numFmtId="0" fontId="37" fillId="10" borderId="3" xfId="0" applyFont="1" applyFill="1" applyBorder="1" applyAlignment="1" applyProtection="1">
      <alignment horizontal="center" vertical="center"/>
      <protection hidden="1"/>
    </xf>
    <xf numFmtId="0" fontId="37" fillId="10" borderId="10" xfId="0" applyFont="1" applyFill="1" applyBorder="1" applyAlignment="1" applyProtection="1">
      <alignment horizontal="center" vertical="center"/>
      <protection hidden="1"/>
    </xf>
    <xf numFmtId="0" fontId="37" fillId="10" borderId="6" xfId="0" applyFont="1" applyFill="1" applyBorder="1" applyAlignment="1" applyProtection="1">
      <alignment horizontal="center" vertical="center"/>
      <protection hidden="1"/>
    </xf>
    <xf numFmtId="0" fontId="56" fillId="0" borderId="9" xfId="1" applyFont="1" applyBorder="1" applyAlignment="1" applyProtection="1">
      <alignment horizontal="center" vertical="top" wrapText="1"/>
      <protection hidden="1"/>
    </xf>
    <xf numFmtId="0" fontId="17" fillId="8" borderId="3" xfId="1" applyFont="1" applyFill="1" applyBorder="1" applyAlignment="1" applyProtection="1">
      <alignment horizontal="center" vertical="center" wrapText="1"/>
      <protection hidden="1"/>
    </xf>
    <xf numFmtId="0" fontId="17" fillId="8" borderId="10" xfId="1" applyFont="1" applyFill="1" applyBorder="1" applyAlignment="1" applyProtection="1">
      <alignment horizontal="center" vertical="center" wrapText="1"/>
      <protection hidden="1"/>
    </xf>
    <xf numFmtId="0" fontId="17" fillId="8" borderId="6" xfId="1" applyFont="1" applyFill="1" applyBorder="1" applyAlignment="1" applyProtection="1">
      <alignment horizontal="center" vertical="center" wrapText="1"/>
      <protection hidden="1"/>
    </xf>
    <xf numFmtId="0" fontId="49" fillId="0" borderId="3" xfId="1" applyFont="1" applyBorder="1" applyAlignment="1" applyProtection="1">
      <alignment horizontal="left" vertical="center"/>
      <protection locked="0"/>
    </xf>
    <xf numFmtId="0" fontId="49" fillId="0" borderId="10" xfId="1" applyFont="1" applyBorder="1" applyAlignment="1" applyProtection="1">
      <alignment horizontal="left" vertical="center"/>
      <protection locked="0"/>
    </xf>
    <xf numFmtId="0" fontId="49" fillId="0" borderId="6" xfId="1" applyFont="1" applyBorder="1" applyAlignment="1" applyProtection="1">
      <alignment horizontal="left" vertical="center"/>
      <protection locked="0"/>
    </xf>
    <xf numFmtId="0" fontId="16" fillId="0" borderId="3" xfId="1" applyFont="1" applyBorder="1" applyAlignment="1" applyProtection="1">
      <alignment horizontal="center" vertical="center"/>
      <protection locked="0"/>
    </xf>
    <xf numFmtId="0" fontId="16" fillId="0" borderId="10" xfId="1" applyFont="1" applyBorder="1" applyAlignment="1" applyProtection="1">
      <alignment horizontal="center" vertical="center"/>
      <protection locked="0"/>
    </xf>
    <xf numFmtId="0" fontId="16" fillId="0" borderId="6" xfId="1" applyFont="1" applyBorder="1" applyAlignment="1" applyProtection="1">
      <alignment horizontal="center" vertical="center"/>
      <protection locked="0"/>
    </xf>
    <xf numFmtId="0" fontId="53" fillId="0" borderId="19" xfId="1" applyFont="1" applyBorder="1" applyAlignment="1" applyProtection="1">
      <alignment horizontal="center" vertical="center"/>
      <protection locked="0"/>
    </xf>
    <xf numFmtId="0" fontId="53" fillId="0" borderId="20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  <protection hidden="1"/>
    </xf>
    <xf numFmtId="0" fontId="48" fillId="6" borderId="1" xfId="0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60" fillId="3" borderId="1" xfId="0" applyFont="1" applyFill="1" applyBorder="1" applyAlignment="1" applyProtection="1">
      <alignment horizontal="center" vertical="center" wrapText="1"/>
      <protection hidden="1"/>
    </xf>
    <xf numFmtId="0" fontId="44" fillId="4" borderId="1" xfId="0" applyFont="1" applyFill="1" applyBorder="1" applyAlignment="1" applyProtection="1">
      <alignment horizontal="center" vertical="center"/>
      <protection hidden="1"/>
    </xf>
    <xf numFmtId="0" fontId="44" fillId="4" borderId="21" xfId="0" applyFont="1" applyFill="1" applyBorder="1" applyAlignment="1" applyProtection="1">
      <alignment horizontal="center" vertical="center"/>
      <protection hidden="1"/>
    </xf>
    <xf numFmtId="0" fontId="44" fillId="4" borderId="9" xfId="0" applyFont="1" applyFill="1" applyBorder="1" applyAlignment="1" applyProtection="1">
      <alignment horizontal="center" vertical="center"/>
      <protection hidden="1"/>
    </xf>
    <xf numFmtId="0" fontId="49" fillId="0" borderId="3" xfId="1" applyFont="1" applyBorder="1" applyAlignment="1" applyProtection="1">
      <alignment vertical="center" shrinkToFit="1"/>
      <protection hidden="1"/>
    </xf>
    <xf numFmtId="0" fontId="49" fillId="0" borderId="10" xfId="1" applyFont="1" applyBorder="1" applyAlignment="1" applyProtection="1">
      <alignment vertical="center" shrinkToFit="1"/>
      <protection hidden="1"/>
    </xf>
    <xf numFmtId="0" fontId="49" fillId="0" borderId="6" xfId="1" applyFont="1" applyBorder="1" applyAlignment="1" applyProtection="1">
      <alignment vertical="center" shrinkToFit="1"/>
      <protection hidden="1"/>
    </xf>
    <xf numFmtId="0" fontId="46" fillId="5" borderId="3" xfId="0" applyFont="1" applyFill="1" applyBorder="1" applyAlignment="1" applyProtection="1">
      <alignment horizontal="left" vertical="center" shrinkToFit="1"/>
      <protection hidden="1"/>
    </xf>
    <xf numFmtId="0" fontId="46" fillId="5" borderId="10" xfId="0" applyFont="1" applyFill="1" applyBorder="1" applyAlignment="1" applyProtection="1">
      <alignment horizontal="left" vertical="center" shrinkToFit="1"/>
      <protection hidden="1"/>
    </xf>
    <xf numFmtId="0" fontId="46" fillId="5" borderId="6" xfId="0" applyFont="1" applyFill="1" applyBorder="1" applyAlignment="1" applyProtection="1">
      <alignment horizontal="left" vertical="center" shrinkToFit="1"/>
      <protection hidden="1"/>
    </xf>
    <xf numFmtId="0" fontId="3" fillId="3" borderId="19" xfId="1" applyFont="1" applyFill="1" applyBorder="1" applyAlignment="1" applyProtection="1">
      <alignment horizontal="center" vertical="center" wrapText="1"/>
      <protection hidden="1"/>
    </xf>
    <xf numFmtId="0" fontId="3" fillId="3" borderId="20" xfId="1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164" fontId="41" fillId="0" borderId="19" xfId="1" applyNumberFormat="1" applyFont="1" applyBorder="1" applyAlignment="1" applyProtection="1">
      <alignment horizontal="center" vertical="center"/>
      <protection hidden="1"/>
    </xf>
    <xf numFmtId="164" fontId="41" fillId="0" borderId="2" xfId="1" applyNumberFormat="1" applyFont="1" applyBorder="1" applyAlignment="1" applyProtection="1">
      <alignment horizontal="center" vertical="center"/>
      <protection hidden="1"/>
    </xf>
    <xf numFmtId="164" fontId="41" fillId="0" borderId="20" xfId="1" applyNumberFormat="1" applyFont="1" applyBorder="1" applyAlignment="1" applyProtection="1">
      <alignment horizontal="center" vertical="center"/>
      <protection hidden="1"/>
    </xf>
    <xf numFmtId="0" fontId="58" fillId="5" borderId="3" xfId="0" applyFont="1" applyFill="1" applyBorder="1" applyAlignment="1" applyProtection="1">
      <alignment horizontal="left" vertical="center"/>
      <protection hidden="1"/>
    </xf>
    <xf numFmtId="0" fontId="58" fillId="5" borderId="10" xfId="0" applyFont="1" applyFill="1" applyBorder="1" applyAlignment="1" applyProtection="1">
      <alignment horizontal="left" vertical="center"/>
      <protection hidden="1"/>
    </xf>
    <xf numFmtId="0" fontId="58" fillId="5" borderId="6" xfId="0" applyFont="1" applyFill="1" applyBorder="1" applyAlignment="1" applyProtection="1">
      <alignment horizontal="left" vertical="center"/>
      <protection hidden="1"/>
    </xf>
    <xf numFmtId="0" fontId="46" fillId="5" borderId="1" xfId="0" applyFont="1" applyFill="1" applyBorder="1" applyAlignment="1" applyProtection="1">
      <alignment horizontal="left" vertical="center"/>
      <protection hidden="1"/>
    </xf>
    <xf numFmtId="0" fontId="25" fillId="0" borderId="19" xfId="0" applyFont="1" applyFill="1" applyBorder="1" applyAlignment="1" applyProtection="1">
      <alignment horizontal="center" vertical="center" textRotation="90"/>
      <protection hidden="1"/>
    </xf>
    <xf numFmtId="0" fontId="25" fillId="0" borderId="2" xfId="0" applyFont="1" applyFill="1" applyBorder="1" applyAlignment="1" applyProtection="1">
      <alignment horizontal="center" vertical="center" textRotation="90"/>
      <protection hidden="1"/>
    </xf>
    <xf numFmtId="0" fontId="25" fillId="0" borderId="20" xfId="0" applyFont="1" applyFill="1" applyBorder="1" applyAlignment="1" applyProtection="1">
      <alignment horizontal="center" vertical="center" textRotation="90"/>
      <protection hidden="1"/>
    </xf>
    <xf numFmtId="0" fontId="14" fillId="0" borderId="21" xfId="1" applyFont="1" applyFill="1" applyBorder="1" applyAlignment="1" applyProtection="1">
      <alignment horizontal="center" vertical="center"/>
      <protection locked="0"/>
    </xf>
    <xf numFmtId="0" fontId="14" fillId="0" borderId="22" xfId="1" applyFont="1" applyFill="1" applyBorder="1" applyAlignment="1" applyProtection="1">
      <alignment horizontal="center" vertical="center"/>
      <protection locked="0"/>
    </xf>
    <xf numFmtId="0" fontId="14" fillId="0" borderId="23" xfId="1" applyFont="1" applyFill="1" applyBorder="1" applyAlignment="1" applyProtection="1">
      <alignment horizontal="center" vertical="center"/>
      <protection locked="0"/>
    </xf>
    <xf numFmtId="0" fontId="14" fillId="0" borderId="8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7" xfId="1" applyFont="1" applyFill="1" applyBorder="1" applyAlignment="1" applyProtection="1">
      <alignment horizontal="center" vertical="center"/>
      <protection locked="0"/>
    </xf>
    <xf numFmtId="0" fontId="14" fillId="0" borderId="9" xfId="1" applyFont="1" applyFill="1" applyBorder="1" applyAlignment="1" applyProtection="1">
      <alignment horizontal="center" vertical="center"/>
      <protection locked="0"/>
    </xf>
    <xf numFmtId="0" fontId="14" fillId="0" borderId="4" xfId="1" applyFont="1" applyFill="1" applyBorder="1" applyAlignment="1" applyProtection="1">
      <alignment horizontal="center" vertical="center"/>
      <protection locked="0"/>
    </xf>
    <xf numFmtId="0" fontId="14" fillId="0" borderId="5" xfId="1" applyFont="1" applyFill="1" applyBorder="1" applyAlignment="1" applyProtection="1">
      <alignment horizontal="center" vertical="center"/>
      <protection locked="0"/>
    </xf>
    <xf numFmtId="164" fontId="41" fillId="0" borderId="1" xfId="1" applyNumberFormat="1" applyFont="1" applyBorder="1" applyAlignment="1" applyProtection="1">
      <alignment horizontal="center" vertical="center"/>
      <protection hidden="1"/>
    </xf>
    <xf numFmtId="0" fontId="51" fillId="10" borderId="3" xfId="1" applyFont="1" applyFill="1" applyBorder="1" applyAlignment="1" applyProtection="1">
      <alignment horizontal="center" vertical="center"/>
      <protection hidden="1"/>
    </xf>
    <xf numFmtId="0" fontId="51" fillId="10" borderId="10" xfId="1" applyFont="1" applyFill="1" applyBorder="1" applyAlignment="1" applyProtection="1">
      <alignment horizontal="center" vertical="center"/>
      <protection hidden="1"/>
    </xf>
    <xf numFmtId="0" fontId="51" fillId="10" borderId="6" xfId="1" applyFont="1" applyFill="1" applyBorder="1" applyAlignment="1" applyProtection="1">
      <alignment horizontal="center" vertical="center"/>
      <protection hidden="1"/>
    </xf>
    <xf numFmtId="0" fontId="66" fillId="0" borderId="15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 horizontal="center" vertical="center"/>
      <protection hidden="1"/>
    </xf>
    <xf numFmtId="0" fontId="66" fillId="0" borderId="16" xfId="0" applyFont="1" applyBorder="1" applyAlignment="1" applyProtection="1">
      <alignment horizontal="center" vertical="center"/>
      <protection hidden="1"/>
    </xf>
    <xf numFmtId="0" fontId="26" fillId="0" borderId="43" xfId="0" applyFont="1" applyBorder="1" applyAlignment="1" applyProtection="1">
      <alignment horizontal="left" vertical="center" wrapText="1"/>
      <protection hidden="1"/>
    </xf>
    <xf numFmtId="0" fontId="26" fillId="0" borderId="4" xfId="0" applyFont="1" applyBorder="1" applyAlignment="1" applyProtection="1">
      <alignment horizontal="left" vertical="center" wrapText="1"/>
      <protection hidden="1"/>
    </xf>
    <xf numFmtId="0" fontId="26" fillId="0" borderId="44" xfId="0" applyFont="1" applyBorder="1" applyAlignment="1" applyProtection="1">
      <alignment horizontal="left" vertical="center" wrapText="1"/>
      <protection hidden="1"/>
    </xf>
    <xf numFmtId="0" fontId="26" fillId="0" borderId="45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 wrapText="1"/>
      <protection hidden="1"/>
    </xf>
    <xf numFmtId="0" fontId="26" fillId="0" borderId="46" xfId="0" applyFont="1" applyBorder="1" applyAlignment="1" applyProtection="1">
      <alignment horizontal="left" vertical="center" wrapText="1"/>
      <protection hidden="1"/>
    </xf>
    <xf numFmtId="0" fontId="26" fillId="0" borderId="39" xfId="0" applyFont="1" applyBorder="1" applyAlignment="1" applyProtection="1">
      <alignment horizontal="left" vertical="center" wrapText="1"/>
      <protection hidden="1"/>
    </xf>
    <xf numFmtId="0" fontId="26" fillId="0" borderId="24" xfId="0" applyFont="1" applyBorder="1" applyAlignment="1" applyProtection="1">
      <alignment horizontal="left" vertical="center" wrapText="1"/>
      <protection hidden="1"/>
    </xf>
    <xf numFmtId="0" fontId="26" fillId="0" borderId="47" xfId="0" applyFont="1" applyBorder="1" applyAlignment="1" applyProtection="1">
      <alignment horizontal="left" vertical="center" wrapText="1"/>
      <protection hidden="1"/>
    </xf>
    <xf numFmtId="0" fontId="65" fillId="10" borderId="40" xfId="0" applyFont="1" applyFill="1" applyBorder="1" applyAlignment="1" applyProtection="1">
      <alignment horizontal="left" vertical="center" wrapText="1"/>
      <protection hidden="1"/>
    </xf>
    <xf numFmtId="0" fontId="65" fillId="10" borderId="41" xfId="0" applyFont="1" applyFill="1" applyBorder="1" applyAlignment="1" applyProtection="1">
      <alignment horizontal="left" vertical="center" wrapText="1"/>
      <protection hidden="1"/>
    </xf>
    <xf numFmtId="0" fontId="65" fillId="10" borderId="42" xfId="0" applyFont="1" applyFill="1" applyBorder="1" applyAlignment="1" applyProtection="1">
      <alignment horizontal="left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8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hyperlink" Target="#instru&#231;&#245;e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arta de competi&#231;&#227;o - trampolim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324972</xdr:colOff>
      <xdr:row>0</xdr:row>
      <xdr:rowOff>0</xdr:rowOff>
    </xdr:from>
    <xdr:to>
      <xdr:col>22</xdr:col>
      <xdr:colOff>675268</xdr:colOff>
      <xdr:row>2</xdr:row>
      <xdr:rowOff>184526</xdr:rowOff>
    </xdr:to>
    <xdr:sp macro="" textlink="">
      <xdr:nvSpPr>
        <xdr:cNvPr id="24" name="Cortar e Arredondar Rectângulo de Canto Simples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83560" y="0"/>
          <a:ext cx="13573237" cy="570008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4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1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 editAs="oneCell">
    <xdr:from>
      <xdr:col>1</xdr:col>
      <xdr:colOff>92959</xdr:colOff>
      <xdr:row>5</xdr:row>
      <xdr:rowOff>170330</xdr:rowOff>
    </xdr:from>
    <xdr:to>
      <xdr:col>3</xdr:col>
      <xdr:colOff>715498</xdr:colOff>
      <xdr:row>7</xdr:row>
      <xdr:rowOff>443112</xdr:rowOff>
    </xdr:to>
    <xdr:pic>
      <xdr:nvPicPr>
        <xdr:cNvPr id="1161" name="Imagem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2959" y="959224"/>
          <a:ext cx="1698304" cy="1223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119570</xdr:colOff>
          <xdr:row>4</xdr:row>
          <xdr:rowOff>101958</xdr:rowOff>
        </xdr:from>
        <xdr:to>
          <xdr:col>12</xdr:col>
          <xdr:colOff>62871</xdr:colOff>
          <xdr:row>7</xdr:row>
          <xdr:rowOff>455126</xdr:rowOff>
        </xdr:to>
        <xdr:pic>
          <xdr:nvPicPr>
            <xdr:cNvPr id="5" name="Imagem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IA$6" spid="_x0000_s150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963715" y="780831"/>
              <a:ext cx="566757" cy="141996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28574</xdr:rowOff>
    </xdr:from>
    <xdr:to>
      <xdr:col>13</xdr:col>
      <xdr:colOff>0</xdr:colOff>
      <xdr:row>5</xdr:row>
      <xdr:rowOff>81643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" y="28574"/>
          <a:ext cx="9605282" cy="1005569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Carta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Competição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IU201"/>
  <sheetViews>
    <sheetView showGridLines="0" tabSelected="1" view="pageBreakPreview" topLeftCell="B1" zoomScale="55" zoomScaleNormal="55" zoomScaleSheetLayoutView="55" workbookViewId="0">
      <selection activeCell="U7" sqref="U7:U8"/>
    </sheetView>
  </sheetViews>
  <sheetFormatPr defaultColWidth="9.109375" defaultRowHeight="46.2" x14ac:dyDescent="0.3"/>
  <cols>
    <col min="1" max="1" width="0" style="145" hidden="1" customWidth="1"/>
    <col min="2" max="2" width="5.21875" style="44" customWidth="1"/>
    <col min="3" max="7" width="10.44140625" style="3" customWidth="1"/>
    <col min="8" max="16" width="9" style="3" customWidth="1"/>
    <col min="17" max="18" width="9" style="90" customWidth="1"/>
    <col min="19" max="21" width="10.44140625" style="3" customWidth="1"/>
    <col min="22" max="22" width="9.88671875" style="3" customWidth="1"/>
    <col min="23" max="23" width="10.33203125" style="3" customWidth="1"/>
    <col min="24" max="24" width="8.109375" style="3" customWidth="1"/>
    <col min="25" max="28" width="8.109375" style="3" hidden="1" customWidth="1"/>
    <col min="29" max="30" width="9.109375" style="3" hidden="1" customWidth="1"/>
    <col min="31" max="31" width="13" style="3" hidden="1" customWidth="1"/>
    <col min="32" max="33" width="9.109375" style="3" hidden="1" customWidth="1"/>
    <col min="34" max="34" width="13.33203125" style="3" hidden="1" customWidth="1"/>
    <col min="35" max="36" width="9.109375" style="3" hidden="1" customWidth="1"/>
    <col min="37" max="37" width="30.33203125" style="3" hidden="1" customWidth="1"/>
    <col min="38" max="38" width="13.33203125" style="3" hidden="1" customWidth="1"/>
    <col min="39" max="55" width="9.109375" style="3" hidden="1" customWidth="1"/>
    <col min="56" max="56" width="29" style="3" hidden="1" customWidth="1"/>
    <col min="57" max="58" width="9.109375" style="3" hidden="1" customWidth="1"/>
    <col min="59" max="59" width="33.5546875" style="3" hidden="1" customWidth="1"/>
    <col min="60" max="60" width="9" style="3" hidden="1" customWidth="1"/>
    <col min="61" max="64" width="9.109375" style="3" hidden="1" customWidth="1"/>
    <col min="65" max="65" width="73.6640625" style="3" hidden="1" customWidth="1"/>
    <col min="66" max="69" width="9.109375" style="3" hidden="1" customWidth="1"/>
    <col min="70" max="70" width="10.5546875" style="3" hidden="1" customWidth="1"/>
    <col min="71" max="71" width="27.6640625" style="3" hidden="1" customWidth="1"/>
    <col min="72" max="84" width="9.109375" style="3" hidden="1" customWidth="1"/>
    <col min="85" max="85" width="5.21875" style="44" hidden="1" customWidth="1"/>
    <col min="86" max="104" width="10.44140625" style="3" hidden="1" customWidth="1"/>
    <col min="105" max="105" width="9.109375" style="3" hidden="1" customWidth="1"/>
    <col min="106" max="106" width="5.21875" style="44" hidden="1" customWidth="1"/>
    <col min="107" max="107" width="10.44140625" style="3" hidden="1" customWidth="1"/>
    <col min="108" max="116" width="9.109375" hidden="1" customWidth="1"/>
    <col min="117" max="140" width="0" hidden="1" customWidth="1"/>
    <col min="143" max="152" width="0" hidden="1" customWidth="1"/>
    <col min="153" max="233" width="9.109375" style="144"/>
    <col min="256" max="260" width="9.109375" style="3" customWidth="1"/>
    <col min="261" max="16384" width="9.109375" style="3"/>
  </cols>
  <sheetData>
    <row r="1" spans="1:255" ht="8.25" customHeight="1" x14ac:dyDescent="0.3">
      <c r="K1" s="3">
        <f>COUNTA(H9)</f>
        <v>0</v>
      </c>
      <c r="L1" s="3">
        <f>COUNTA(L9)</f>
        <v>0</v>
      </c>
      <c r="M1" s="3">
        <f>COUNTA(O6)</f>
        <v>0</v>
      </c>
      <c r="N1" s="3">
        <f>COUNTA(O7)</f>
        <v>0</v>
      </c>
      <c r="O1" s="3">
        <f>COUNTA(O9)</f>
        <v>0</v>
      </c>
      <c r="P1" s="3">
        <f>COUNTA(U6)</f>
        <v>0</v>
      </c>
      <c r="Q1" s="3">
        <f>COUNTA(W7)</f>
        <v>0</v>
      </c>
      <c r="R1" s="3">
        <f>COUNTA(W8)</f>
        <v>0</v>
      </c>
      <c r="S1" s="3">
        <f>COUNTA(U7)</f>
        <v>0</v>
      </c>
    </row>
    <row r="2" spans="1:255" s="38" customFormat="1" ht="23.25" customHeight="1" x14ac:dyDescent="0.3">
      <c r="B2" s="44"/>
      <c r="K2" s="38">
        <f>COUNTIF(L1:T1,0)</f>
        <v>8</v>
      </c>
      <c r="AY2" s="38" t="s">
        <v>75</v>
      </c>
      <c r="CG2" s="44"/>
      <c r="DB2" s="44"/>
    </row>
    <row r="3" spans="1:255" s="38" customFormat="1" ht="15" customHeight="1" x14ac:dyDescent="0.3">
      <c r="B3" s="44"/>
      <c r="AY3" s="38" t="s">
        <v>76</v>
      </c>
      <c r="BG3" s="39" t="s">
        <v>28</v>
      </c>
      <c r="CG3" s="44"/>
      <c r="DB3" s="44"/>
    </row>
    <row r="4" spans="1:255" ht="7.5" customHeight="1" x14ac:dyDescent="0.3">
      <c r="AY4" s="3" t="s">
        <v>77</v>
      </c>
    </row>
    <row r="5" spans="1:255" ht="10.199999999999999" customHeight="1" x14ac:dyDescent="0.3">
      <c r="P5" s="52"/>
      <c r="Q5" s="52"/>
      <c r="R5" s="52"/>
      <c r="AY5" s="3" t="s">
        <v>78</v>
      </c>
      <c r="CU5" s="5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1" customFormat="1" ht="37.200000000000003" customHeight="1" x14ac:dyDescent="0.3">
      <c r="A6" s="143"/>
      <c r="B6" s="87"/>
      <c r="C6" s="56"/>
      <c r="D6" s="56"/>
      <c r="E6" s="281" t="s">
        <v>212</v>
      </c>
      <c r="F6" s="281"/>
      <c r="G6" s="281"/>
      <c r="H6" s="281"/>
      <c r="I6" s="281"/>
      <c r="J6" s="281"/>
      <c r="K6" s="281"/>
      <c r="L6" s="282"/>
      <c r="M6" s="280" t="s">
        <v>0</v>
      </c>
      <c r="N6" s="280"/>
      <c r="O6" s="263"/>
      <c r="P6" s="264"/>
      <c r="Q6" s="264"/>
      <c r="R6" s="264"/>
      <c r="S6" s="265"/>
      <c r="T6" s="69" t="s">
        <v>1</v>
      </c>
      <c r="U6" s="70"/>
      <c r="V6" s="274" t="s">
        <v>3</v>
      </c>
      <c r="W6" s="274"/>
      <c r="BB6" s="3"/>
      <c r="BC6" s="3"/>
      <c r="BD6" s="1" t="s">
        <v>29</v>
      </c>
      <c r="BG6" s="27" t="s">
        <v>65</v>
      </c>
      <c r="BH6" s="14">
        <v>0.3</v>
      </c>
      <c r="BI6" s="184" t="s">
        <v>68</v>
      </c>
      <c r="BJ6" s="3" t="s">
        <v>41</v>
      </c>
      <c r="BK6" s="3"/>
      <c r="BL6" s="3"/>
      <c r="BM6" s="3"/>
      <c r="BN6" s="3"/>
      <c r="BO6" s="3"/>
      <c r="BP6" s="3"/>
      <c r="BQ6" s="3"/>
      <c r="CG6" s="53"/>
      <c r="CH6" s="54"/>
      <c r="CI6" s="54"/>
      <c r="CJ6" s="281"/>
      <c r="CK6" s="281"/>
      <c r="CL6" s="281"/>
      <c r="CM6" s="281"/>
      <c r="CN6" s="281"/>
      <c r="CO6" s="281"/>
      <c r="CP6" s="281"/>
      <c r="CQ6" s="282"/>
      <c r="CR6" s="280"/>
      <c r="CS6" s="280"/>
      <c r="CT6" s="336"/>
      <c r="CU6" s="337"/>
      <c r="CV6" s="338"/>
      <c r="CW6" s="69"/>
      <c r="CX6" s="70"/>
      <c r="CY6" s="274"/>
      <c r="CZ6" s="274"/>
      <c r="DB6" s="53"/>
      <c r="DC6" s="54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IA6" s="152" t="s">
        <v>181</v>
      </c>
    </row>
    <row r="7" spans="1:255" s="1" customFormat="1" ht="37.200000000000003" customHeight="1" x14ac:dyDescent="0.25">
      <c r="A7" s="143"/>
      <c r="B7" s="87"/>
      <c r="C7" s="56"/>
      <c r="D7" s="56"/>
      <c r="E7" s="281"/>
      <c r="F7" s="281"/>
      <c r="G7" s="281"/>
      <c r="H7" s="281"/>
      <c r="I7" s="281"/>
      <c r="J7" s="281"/>
      <c r="K7" s="281"/>
      <c r="L7" s="282"/>
      <c r="M7" s="280" t="s">
        <v>2</v>
      </c>
      <c r="N7" s="280"/>
      <c r="O7" s="273"/>
      <c r="P7" s="273"/>
      <c r="Q7" s="273"/>
      <c r="R7" s="273"/>
      <c r="S7" s="273"/>
      <c r="T7" s="180" t="s">
        <v>179</v>
      </c>
      <c r="U7" s="273"/>
      <c r="V7" s="72" t="s">
        <v>56</v>
      </c>
      <c r="W7" s="71"/>
      <c r="AZ7" s="1">
        <v>1</v>
      </c>
      <c r="BB7" s="3"/>
      <c r="BC7" s="3"/>
      <c r="BD7" s="4" t="s">
        <v>12</v>
      </c>
      <c r="BE7" s="4">
        <v>0.2</v>
      </c>
      <c r="BF7" s="3"/>
      <c r="BG7" s="14" t="s">
        <v>66</v>
      </c>
      <c r="BH7" s="14">
        <v>0.3</v>
      </c>
      <c r="BI7" s="185"/>
      <c r="BJ7" s="3" t="s">
        <v>42</v>
      </c>
      <c r="BK7" s="3"/>
      <c r="BL7" s="3"/>
      <c r="BM7" s="3"/>
      <c r="BN7" s="3"/>
      <c r="BO7" s="3"/>
      <c r="BP7" s="3"/>
      <c r="BQ7" s="3"/>
      <c r="CG7" s="55"/>
      <c r="CH7" s="56"/>
      <c r="CI7" s="56"/>
      <c r="CJ7" s="281"/>
      <c r="CK7" s="281"/>
      <c r="CL7" s="281"/>
      <c r="CM7" s="281"/>
      <c r="CN7" s="281"/>
      <c r="CO7" s="281"/>
      <c r="CP7" s="281"/>
      <c r="CQ7" s="282"/>
      <c r="CR7" s="280"/>
      <c r="CS7" s="280"/>
      <c r="CT7" s="273"/>
      <c r="CU7" s="273"/>
      <c r="CV7" s="273"/>
      <c r="CW7" s="180"/>
      <c r="CX7" s="273"/>
      <c r="CY7" s="72"/>
      <c r="CZ7" s="71"/>
      <c r="DB7" s="55"/>
      <c r="DC7" s="56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IA7" s="152"/>
    </row>
    <row r="8" spans="1:255" s="1" customFormat="1" ht="37.200000000000003" customHeight="1" x14ac:dyDescent="0.25">
      <c r="A8" s="143"/>
      <c r="B8" s="87"/>
      <c r="C8" s="56"/>
      <c r="D8" s="56"/>
      <c r="E8" s="283"/>
      <c r="F8" s="283"/>
      <c r="G8" s="283"/>
      <c r="H8" s="283"/>
      <c r="I8" s="283"/>
      <c r="J8" s="283"/>
      <c r="K8" s="283"/>
      <c r="L8" s="284"/>
      <c r="M8" s="280" t="s">
        <v>215</v>
      </c>
      <c r="N8" s="280"/>
      <c r="O8" s="273"/>
      <c r="P8" s="273"/>
      <c r="Q8" s="273"/>
      <c r="R8" s="273"/>
      <c r="S8" s="273"/>
      <c r="T8" s="180"/>
      <c r="U8" s="273"/>
      <c r="V8" s="276" t="s">
        <v>57</v>
      </c>
      <c r="W8" s="278"/>
      <c r="X8" s="24"/>
      <c r="AY8" s="24"/>
      <c r="AZ8" s="24">
        <v>2</v>
      </c>
      <c r="BB8" s="3"/>
      <c r="BC8" s="3"/>
      <c r="BD8" s="4" t="s">
        <v>11</v>
      </c>
      <c r="BE8" s="4">
        <v>0.3</v>
      </c>
      <c r="BF8" s="3"/>
      <c r="BG8" s="14" t="s">
        <v>67</v>
      </c>
      <c r="BH8" s="14">
        <v>0.4</v>
      </c>
      <c r="BI8" s="185"/>
      <c r="BJ8" s="3"/>
      <c r="BK8" s="3"/>
      <c r="BL8" s="3"/>
      <c r="BM8" s="3"/>
      <c r="BN8" s="3"/>
      <c r="BO8" s="3"/>
      <c r="BP8" s="3"/>
      <c r="BQ8" s="3"/>
      <c r="CG8" s="55"/>
      <c r="CH8" s="56"/>
      <c r="CI8" s="56"/>
      <c r="CJ8" s="283"/>
      <c r="CK8" s="283"/>
      <c r="CL8" s="283"/>
      <c r="CM8" s="283"/>
      <c r="CN8" s="283"/>
      <c r="CO8" s="283"/>
      <c r="CP8" s="283"/>
      <c r="CQ8" s="284"/>
      <c r="CR8" s="280"/>
      <c r="CS8" s="280"/>
      <c r="CT8" s="273"/>
      <c r="CU8" s="273"/>
      <c r="CV8" s="273"/>
      <c r="CW8" s="180"/>
      <c r="CX8" s="273"/>
      <c r="CY8" s="276"/>
      <c r="CZ8" s="339"/>
      <c r="DB8" s="55"/>
      <c r="DC8" s="56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IA8" s="152"/>
    </row>
    <row r="9" spans="1:255" s="1" customFormat="1" ht="37.200000000000003" customHeight="1" x14ac:dyDescent="0.25">
      <c r="A9" s="143"/>
      <c r="B9" s="163" t="s">
        <v>211</v>
      </c>
      <c r="C9" s="163"/>
      <c r="D9" s="164"/>
      <c r="E9" s="266" t="s">
        <v>40</v>
      </c>
      <c r="F9" s="267"/>
      <c r="G9" s="268"/>
      <c r="H9" s="269"/>
      <c r="I9" s="270"/>
      <c r="J9" s="271"/>
      <c r="K9" s="126" t="s">
        <v>180</v>
      </c>
      <c r="L9" s="275"/>
      <c r="M9" s="272"/>
      <c r="N9" s="127" t="s">
        <v>4</v>
      </c>
      <c r="O9" s="272"/>
      <c r="P9" s="272"/>
      <c r="Q9" s="272"/>
      <c r="R9" s="272"/>
      <c r="S9" s="272"/>
      <c r="T9" s="272"/>
      <c r="U9" s="272"/>
      <c r="V9" s="277"/>
      <c r="W9" s="279"/>
      <c r="X9" s="24"/>
      <c r="Y9" s="24"/>
      <c r="AB9" s="51"/>
      <c r="AY9" s="24"/>
      <c r="AZ9" s="24">
        <v>3</v>
      </c>
      <c r="BB9" s="3"/>
      <c r="BC9" s="3"/>
      <c r="BD9" s="25" t="s">
        <v>14</v>
      </c>
      <c r="BE9" s="25">
        <v>1</v>
      </c>
      <c r="BF9" s="3"/>
      <c r="BG9" s="14" t="s">
        <v>31</v>
      </c>
      <c r="BH9" s="14">
        <v>0.5</v>
      </c>
      <c r="BI9" s="185"/>
      <c r="BJ9" s="3"/>
      <c r="BL9" s="3"/>
      <c r="BM9" s="3"/>
      <c r="BN9" s="3"/>
      <c r="BO9" s="3"/>
      <c r="BP9" s="3"/>
      <c r="BQ9" s="3"/>
      <c r="CG9" s="329"/>
      <c r="CH9" s="163"/>
      <c r="CI9" s="164"/>
      <c r="CJ9" s="330"/>
      <c r="CK9" s="331"/>
      <c r="CL9" s="332"/>
      <c r="CM9" s="333"/>
      <c r="CN9" s="334"/>
      <c r="CO9" s="335"/>
      <c r="CP9" s="68"/>
      <c r="CQ9" s="272"/>
      <c r="CR9" s="272"/>
      <c r="CS9" s="74"/>
      <c r="CT9" s="272"/>
      <c r="CU9" s="272"/>
      <c r="CV9" s="272"/>
      <c r="CW9" s="272"/>
      <c r="CX9" s="272"/>
      <c r="CY9" s="277"/>
      <c r="CZ9" s="340"/>
      <c r="DB9" s="329"/>
      <c r="DC9" s="341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</row>
    <row r="10" spans="1:255" ht="10.8" customHeight="1" x14ac:dyDescent="0.3">
      <c r="E10" s="50"/>
      <c r="BG10" s="14" t="s">
        <v>61</v>
      </c>
      <c r="BH10" s="14">
        <v>0.6</v>
      </c>
      <c r="BI10" s="185"/>
      <c r="CB10" s="1"/>
      <c r="CJ10" s="50"/>
    </row>
    <row r="11" spans="1:255" ht="25.2" customHeight="1" x14ac:dyDescent="0.3">
      <c r="B11" s="153" t="s">
        <v>175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5"/>
      <c r="U11" s="181"/>
      <c r="V11" s="182"/>
      <c r="W11" s="183"/>
      <c r="BC11" s="148" t="s">
        <v>62</v>
      </c>
      <c r="BD11" s="14" t="s">
        <v>27</v>
      </c>
      <c r="BE11" s="14">
        <v>0.3</v>
      </c>
      <c r="BG11" s="14" t="s">
        <v>30</v>
      </c>
      <c r="BH11" s="14">
        <v>0.7</v>
      </c>
      <c r="BI11" s="186"/>
      <c r="CB11" s="1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181"/>
      <c r="CY11" s="182"/>
      <c r="CZ11" s="183"/>
      <c r="DB11" s="342"/>
      <c r="DC11" s="343"/>
    </row>
    <row r="12" spans="1:255" ht="25.2" customHeight="1" x14ac:dyDescent="0.25">
      <c r="B12" s="15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181"/>
      <c r="V12" s="182"/>
      <c r="W12" s="183"/>
      <c r="BC12" s="148"/>
      <c r="BD12" s="25" t="s">
        <v>13</v>
      </c>
      <c r="BE12" s="25">
        <v>0.4</v>
      </c>
      <c r="CB12" s="1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181"/>
      <c r="CY12" s="182"/>
      <c r="CZ12" s="183"/>
      <c r="DB12" s="344"/>
      <c r="DC12" s="344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4.2" customHeight="1" x14ac:dyDescent="0.25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BC13" s="148"/>
      <c r="BD13" s="25" t="s">
        <v>15</v>
      </c>
      <c r="BE13" s="26">
        <v>0.6</v>
      </c>
      <c r="CB13" s="1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C13" s="44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28" customFormat="1" ht="33.6" customHeight="1" x14ac:dyDescent="0.25">
      <c r="A14" s="146"/>
      <c r="B14" s="160" t="s">
        <v>51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BC14" s="148"/>
      <c r="BD14" s="25" t="s">
        <v>14</v>
      </c>
      <c r="BE14" s="25">
        <v>1</v>
      </c>
      <c r="CB14" s="1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B14" s="160"/>
      <c r="DC14" s="345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</row>
    <row r="15" spans="1:255" s="28" customFormat="1" ht="6.6" customHeight="1" thickBot="1" x14ac:dyDescent="0.3">
      <c r="A15" s="146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BC15" s="148"/>
      <c r="BD15" s="25"/>
      <c r="BE15" s="26"/>
      <c r="CB15" s="1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</row>
    <row r="16" spans="1:255" ht="25.8" customHeight="1" x14ac:dyDescent="0.3">
      <c r="B16" s="168" t="s">
        <v>24</v>
      </c>
      <c r="C16" s="187" t="str">
        <f>IF($U$6=1,"Nível 1","")</f>
        <v/>
      </c>
      <c r="D16" s="166" t="str">
        <f>IF($U$6=2,"Nível 2","")</f>
        <v/>
      </c>
      <c r="E16" s="165" t="str">
        <f>IF($U$6=3,"Nível 3","")</f>
        <v/>
      </c>
      <c r="F16" s="190" t="s">
        <v>5</v>
      </c>
      <c r="G16" s="191"/>
      <c r="H16" s="67" t="s">
        <v>71</v>
      </c>
      <c r="I16" s="67" t="s">
        <v>6</v>
      </c>
      <c r="J16" s="67" t="s">
        <v>72</v>
      </c>
      <c r="K16" s="67" t="s">
        <v>73</v>
      </c>
      <c r="L16" s="130" t="s">
        <v>7</v>
      </c>
      <c r="M16" s="285" t="s">
        <v>208</v>
      </c>
      <c r="N16" s="286"/>
      <c r="O16" s="303" t="str">
        <f>IF($H$9="","",$H$9)</f>
        <v/>
      </c>
      <c r="P16" s="304"/>
      <c r="Q16" s="305"/>
      <c r="R16" s="136" t="s">
        <v>209</v>
      </c>
      <c r="S16" s="137" t="s">
        <v>210</v>
      </c>
      <c r="T16" s="234" t="s">
        <v>69</v>
      </c>
      <c r="U16" s="235"/>
      <c r="V16" s="235"/>
      <c r="W16" s="235"/>
      <c r="AE16" s="237" t="s">
        <v>51</v>
      </c>
      <c r="AF16" s="237"/>
      <c r="AG16" s="237"/>
      <c r="AH16" s="237"/>
      <c r="AI16" s="237"/>
      <c r="AJ16" s="237"/>
      <c r="AK16" s="8"/>
      <c r="AL16" s="8"/>
      <c r="BC16" s="148"/>
      <c r="BG16" s="3" t="s">
        <v>31</v>
      </c>
      <c r="BH16" s="3">
        <v>0.5</v>
      </c>
      <c r="CB16" s="1"/>
      <c r="CG16" s="168"/>
      <c r="CH16" s="187"/>
      <c r="CI16" s="165"/>
      <c r="CJ16" s="165"/>
      <c r="CK16" s="190"/>
      <c r="CL16" s="191"/>
      <c r="CM16" s="67"/>
      <c r="CN16" s="67"/>
      <c r="CO16" s="67"/>
      <c r="CP16" s="67"/>
      <c r="CQ16" s="67"/>
      <c r="CR16" s="298"/>
      <c r="CS16" s="346"/>
      <c r="CT16" s="346"/>
      <c r="CU16" s="346"/>
      <c r="CV16" s="347"/>
      <c r="CW16" s="235"/>
      <c r="CX16" s="235"/>
      <c r="CY16" s="235"/>
      <c r="CZ16" s="235"/>
      <c r="DB16" s="168"/>
      <c r="DC16" s="187"/>
      <c r="DD16" s="3"/>
      <c r="DE16" s="3"/>
      <c r="DF16" s="3"/>
      <c r="DG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25.8" customHeight="1" thickBot="1" x14ac:dyDescent="0.35">
      <c r="B17" s="168"/>
      <c r="C17" s="188"/>
      <c r="D17" s="167"/>
      <c r="E17" s="165"/>
      <c r="F17" s="192"/>
      <c r="G17" s="193"/>
      <c r="H17" s="60">
        <v>2</v>
      </c>
      <c r="I17" s="60">
        <v>1.5</v>
      </c>
      <c r="J17" s="60">
        <v>1</v>
      </c>
      <c r="K17" s="60">
        <v>0.5</v>
      </c>
      <c r="L17" s="131">
        <v>0.25</v>
      </c>
      <c r="M17" s="301" t="s">
        <v>207</v>
      </c>
      <c r="N17" s="302"/>
      <c r="O17" s="306" t="str">
        <f>IF($O$9="","",$O$9)</f>
        <v/>
      </c>
      <c r="P17" s="307"/>
      <c r="Q17" s="308"/>
      <c r="R17" s="138" t="str">
        <f>IF($W$7="","",$W$7)</f>
        <v/>
      </c>
      <c r="S17" s="139" t="str">
        <f>IF($W$8="","",$W$8)</f>
        <v/>
      </c>
      <c r="T17" s="230" t="s">
        <v>189</v>
      </c>
      <c r="U17" s="231"/>
      <c r="V17" s="231"/>
      <c r="W17" s="248"/>
      <c r="AE17" s="198" t="str">
        <f>C18</f>
        <v/>
      </c>
      <c r="AF17" s="201" t="str">
        <f>D18</f>
        <v/>
      </c>
      <c r="AG17" s="201" t="str">
        <f>E18</f>
        <v/>
      </c>
      <c r="AH17" s="201" t="str">
        <f>IF(AE17="","",INDEX($BE:$BE,MATCH(AE17,$BD:$BD,0)))</f>
        <v/>
      </c>
      <c r="AI17" s="201" t="str">
        <f>IFERROR(IF(AF17="","",INDEX($BE:$BE,MATCH(AF17,$BD:$BD,0))),"")</f>
        <v/>
      </c>
      <c r="AJ17" s="195" t="str">
        <f>IFERROR(IF(AG17="","",INDEX($BE:$BE,MATCH(AG17,$BD:$BD,0))),"")</f>
        <v/>
      </c>
      <c r="AK17" s="12"/>
      <c r="AL17" s="12"/>
      <c r="BC17" s="148"/>
      <c r="BG17" s="3" t="s">
        <v>30</v>
      </c>
      <c r="BH17" s="3">
        <v>0.7</v>
      </c>
      <c r="CG17" s="168"/>
      <c r="CH17" s="188"/>
      <c r="CI17" s="165"/>
      <c r="CJ17" s="165"/>
      <c r="CK17" s="192"/>
      <c r="CL17" s="193"/>
      <c r="CM17" s="60"/>
      <c r="CN17" s="60"/>
      <c r="CO17" s="60"/>
      <c r="CP17" s="60"/>
      <c r="CQ17" s="61"/>
      <c r="CR17" s="298"/>
      <c r="CS17" s="346"/>
      <c r="CT17" s="346"/>
      <c r="CU17" s="346"/>
      <c r="CV17" s="208"/>
      <c r="CW17" s="231"/>
      <c r="CX17" s="231"/>
      <c r="CY17" s="231"/>
      <c r="CZ17" s="248"/>
      <c r="DB17" s="168"/>
      <c r="DC17" s="188"/>
      <c r="DD17" s="3"/>
      <c r="DE17" s="3"/>
      <c r="DF17" s="3"/>
      <c r="DG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25.8" customHeight="1" x14ac:dyDescent="0.3">
      <c r="B18" s="168"/>
      <c r="C18" s="169" t="str">
        <f>IF($U$6=1,$BD$7,"")</f>
        <v/>
      </c>
      <c r="D18" s="169" t="str">
        <f>IF($U$6=2,$BD$12,"")</f>
        <v/>
      </c>
      <c r="E18" s="172" t="str">
        <f>IF($U$6=3,$BD$14,"")</f>
        <v/>
      </c>
      <c r="F18" s="242" t="s">
        <v>8</v>
      </c>
      <c r="G18" s="242"/>
      <c r="H18" s="62"/>
      <c r="I18" s="62"/>
      <c r="J18" s="62"/>
      <c r="K18" s="62"/>
      <c r="L18" s="62"/>
      <c r="M18" s="174" t="s">
        <v>184</v>
      </c>
      <c r="N18" s="233" t="s">
        <v>185</v>
      </c>
      <c r="O18" s="233" t="s">
        <v>186</v>
      </c>
      <c r="P18" s="233" t="s">
        <v>187</v>
      </c>
      <c r="Q18" s="233" t="s">
        <v>205</v>
      </c>
      <c r="R18" s="233" t="s">
        <v>206</v>
      </c>
      <c r="S18" s="179" t="s">
        <v>169</v>
      </c>
      <c r="T18" s="231"/>
      <c r="U18" s="231"/>
      <c r="V18" s="231"/>
      <c r="W18" s="249"/>
      <c r="AE18" s="199"/>
      <c r="AF18" s="202"/>
      <c r="AG18" s="202"/>
      <c r="AH18" s="202"/>
      <c r="AI18" s="202"/>
      <c r="AJ18" s="196"/>
      <c r="AK18" s="12"/>
      <c r="AL18" s="12"/>
      <c r="BC18" s="148"/>
      <c r="BG18" s="3" t="s">
        <v>52</v>
      </c>
      <c r="BH18" s="3">
        <v>0.8</v>
      </c>
      <c r="CG18" s="168"/>
      <c r="CH18" s="172"/>
      <c r="CI18" s="172"/>
      <c r="CJ18" s="172"/>
      <c r="CK18" s="242"/>
      <c r="CL18" s="242"/>
      <c r="CM18" s="62"/>
      <c r="CN18" s="62"/>
      <c r="CO18" s="62"/>
      <c r="CP18" s="62"/>
      <c r="CQ18" s="62"/>
      <c r="CR18" s="175"/>
      <c r="CS18" s="175"/>
      <c r="CT18" s="175"/>
      <c r="CU18" s="175"/>
      <c r="CV18" s="209"/>
      <c r="CW18" s="231"/>
      <c r="CX18" s="231"/>
      <c r="CY18" s="231"/>
      <c r="CZ18" s="249"/>
      <c r="DB18" s="168"/>
      <c r="DC18" s="172"/>
      <c r="DD18" s="3"/>
      <c r="DE18" s="3"/>
      <c r="DF18" s="3"/>
      <c r="DG18" s="3"/>
      <c r="DH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25.8" customHeight="1" x14ac:dyDescent="0.3">
      <c r="B19" s="168"/>
      <c r="C19" s="170"/>
      <c r="D19" s="170"/>
      <c r="E19" s="172"/>
      <c r="F19" s="242" t="s">
        <v>9</v>
      </c>
      <c r="G19" s="242"/>
      <c r="H19" s="62"/>
      <c r="I19" s="62"/>
      <c r="J19" s="62"/>
      <c r="K19" s="62"/>
      <c r="L19" s="62"/>
      <c r="M19" s="298"/>
      <c r="N19" s="260"/>
      <c r="O19" s="260"/>
      <c r="P19" s="260"/>
      <c r="Q19" s="260"/>
      <c r="R19" s="260"/>
      <c r="S19" s="208"/>
      <c r="T19" s="231" t="s">
        <v>190</v>
      </c>
      <c r="U19" s="231"/>
      <c r="V19" s="231"/>
      <c r="W19" s="248"/>
      <c r="AA19" s="3" t="s">
        <v>162</v>
      </c>
      <c r="AE19" s="199"/>
      <c r="AF19" s="202"/>
      <c r="AG19" s="202"/>
      <c r="AH19" s="202"/>
      <c r="AI19" s="202"/>
      <c r="AJ19" s="196"/>
      <c r="AK19" s="12"/>
      <c r="AL19" s="12"/>
      <c r="BC19" s="184" t="s">
        <v>63</v>
      </c>
      <c r="BD19" s="25" t="s">
        <v>15</v>
      </c>
      <c r="BE19" s="25">
        <v>0.6</v>
      </c>
      <c r="BG19" s="3" t="s">
        <v>32</v>
      </c>
      <c r="BH19" s="3">
        <v>0.8</v>
      </c>
      <c r="CG19" s="168"/>
      <c r="CH19" s="172"/>
      <c r="CI19" s="172"/>
      <c r="CJ19" s="172"/>
      <c r="CK19" s="242"/>
      <c r="CL19" s="242"/>
      <c r="CM19" s="62"/>
      <c r="CN19" s="62"/>
      <c r="CO19" s="62"/>
      <c r="CP19" s="62"/>
      <c r="CQ19" s="62"/>
      <c r="CR19" s="176"/>
      <c r="CS19" s="176"/>
      <c r="CT19" s="176"/>
      <c r="CU19" s="176"/>
      <c r="CV19" s="210"/>
      <c r="CW19" s="231"/>
      <c r="CX19" s="231"/>
      <c r="CY19" s="231"/>
      <c r="CZ19" s="248"/>
      <c r="DB19" s="168"/>
      <c r="DC19" s="172"/>
      <c r="DD19" s="3"/>
      <c r="DE19" s="3"/>
      <c r="DF19" s="3"/>
      <c r="DG19" s="3"/>
      <c r="DH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25.8" customHeight="1" thickBot="1" x14ac:dyDescent="0.35">
      <c r="B20" s="168"/>
      <c r="C20" s="170"/>
      <c r="D20" s="170"/>
      <c r="E20" s="172"/>
      <c r="F20" s="227" t="s">
        <v>39</v>
      </c>
      <c r="G20" s="228"/>
      <c r="H20" s="62"/>
      <c r="I20" s="62"/>
      <c r="J20" s="62"/>
      <c r="K20" s="62"/>
      <c r="L20" s="62"/>
      <c r="M20" s="175"/>
      <c r="N20" s="175"/>
      <c r="O20" s="175"/>
      <c r="P20" s="175"/>
      <c r="Q20" s="100"/>
      <c r="R20" s="100"/>
      <c r="S20" s="209" t="str">
        <f>IF($U$6=1,AH17,IF($U$6=2,AI17,IF($U$6=3,AJ17,IF($U$6="",""))))</f>
        <v/>
      </c>
      <c r="T20" s="231"/>
      <c r="U20" s="231"/>
      <c r="V20" s="231"/>
      <c r="W20" s="249"/>
      <c r="AA20" s="3" t="s">
        <v>60</v>
      </c>
      <c r="AE20" s="199"/>
      <c r="AF20" s="202"/>
      <c r="AG20" s="202"/>
      <c r="AH20" s="202"/>
      <c r="AI20" s="202"/>
      <c r="AJ20" s="196"/>
      <c r="AK20" s="12"/>
      <c r="AL20" s="12"/>
      <c r="BC20" s="185"/>
      <c r="BD20" s="25" t="s">
        <v>19</v>
      </c>
      <c r="BE20" s="25">
        <v>0.8</v>
      </c>
      <c r="BG20" s="3" t="s">
        <v>33</v>
      </c>
      <c r="BH20" s="3">
        <v>0.9</v>
      </c>
      <c r="BW20" s="3" t="s">
        <v>135</v>
      </c>
      <c r="CG20" s="168"/>
      <c r="CH20" s="172"/>
      <c r="CI20" s="172"/>
      <c r="CJ20" s="172"/>
      <c r="CK20" s="227"/>
      <c r="CL20" s="228"/>
      <c r="CM20" s="62"/>
      <c r="CN20" s="62"/>
      <c r="CO20" s="62"/>
      <c r="CP20" s="62"/>
      <c r="CQ20" s="62"/>
      <c r="CR20" s="177"/>
      <c r="CS20" s="177"/>
      <c r="CT20" s="177"/>
      <c r="CU20" s="177"/>
      <c r="CV20" s="211"/>
      <c r="CW20" s="231"/>
      <c r="CX20" s="231"/>
      <c r="CY20" s="231"/>
      <c r="CZ20" s="249"/>
      <c r="DB20" s="168"/>
      <c r="DC20" s="172"/>
      <c r="DD20" s="3"/>
      <c r="DE20" s="3"/>
      <c r="DF20" s="3"/>
      <c r="DG20" s="3"/>
      <c r="DH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25.8" customHeight="1" x14ac:dyDescent="0.3">
      <c r="B21" s="168"/>
      <c r="C21" s="170"/>
      <c r="D21" s="170"/>
      <c r="E21" s="172"/>
      <c r="F21" s="239" t="s">
        <v>10</v>
      </c>
      <c r="G21" s="224"/>
      <c r="H21" s="63"/>
      <c r="I21" s="63"/>
      <c r="J21" s="63"/>
      <c r="K21" s="63"/>
      <c r="L21" s="63"/>
      <c r="M21" s="176"/>
      <c r="N21" s="176"/>
      <c r="O21" s="176"/>
      <c r="P21" s="176"/>
      <c r="Q21" s="101"/>
      <c r="R21" s="101"/>
      <c r="S21" s="210"/>
      <c r="T21" s="231" t="s">
        <v>188</v>
      </c>
      <c r="U21" s="231"/>
      <c r="V21" s="231"/>
      <c r="W21" s="248"/>
      <c r="AA21" s="3" t="s">
        <v>161</v>
      </c>
      <c r="AE21" s="199"/>
      <c r="AF21" s="202"/>
      <c r="AG21" s="202"/>
      <c r="AH21" s="202"/>
      <c r="AI21" s="202"/>
      <c r="AJ21" s="196"/>
      <c r="AK21" s="12"/>
      <c r="AL21" s="12"/>
      <c r="BC21" s="185"/>
      <c r="BD21" s="25" t="s">
        <v>14</v>
      </c>
      <c r="BE21" s="25">
        <v>1</v>
      </c>
      <c r="BG21" s="3" t="s">
        <v>35</v>
      </c>
      <c r="BH21" s="3">
        <v>1.1000000000000001</v>
      </c>
      <c r="BM21" s="3" t="s">
        <v>144</v>
      </c>
      <c r="BN21" s="89" t="s">
        <v>197</v>
      </c>
      <c r="BQ21" s="3">
        <v>1</v>
      </c>
      <c r="BR21" s="30" t="s">
        <v>94</v>
      </c>
      <c r="BS21" s="31" t="s">
        <v>191</v>
      </c>
      <c r="BT21" s="32">
        <v>0.3</v>
      </c>
      <c r="BU21" s="189">
        <f>SUM(BT21:BT25)</f>
        <v>1.3</v>
      </c>
      <c r="BV21" s="3">
        <v>1</v>
      </c>
      <c r="BW21" s="3" t="s">
        <v>83</v>
      </c>
      <c r="BY21" s="3" t="s">
        <v>93</v>
      </c>
      <c r="BZ21" s="3" t="s">
        <v>94</v>
      </c>
      <c r="CG21" s="168"/>
      <c r="CH21" s="172"/>
      <c r="CI21" s="172"/>
      <c r="CJ21" s="172"/>
      <c r="CK21" s="239"/>
      <c r="CL21" s="224"/>
      <c r="CM21" s="63"/>
      <c r="CN21" s="63"/>
      <c r="CO21" s="63"/>
      <c r="CP21" s="63"/>
      <c r="CQ21" s="63"/>
      <c r="CR21" s="64"/>
      <c r="CS21" s="64"/>
      <c r="CT21" s="65"/>
      <c r="CU21" s="65"/>
      <c r="CV21" s="65"/>
      <c r="CW21" s="231"/>
      <c r="CX21" s="231"/>
      <c r="CY21" s="231"/>
      <c r="CZ21" s="248"/>
      <c r="DB21" s="168"/>
      <c r="DC21" s="172"/>
      <c r="DD21" s="3"/>
      <c r="DE21" s="3"/>
      <c r="DF21" s="3"/>
      <c r="DG21" s="3"/>
      <c r="DH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25.8" customHeight="1" x14ac:dyDescent="0.3">
      <c r="B22" s="168"/>
      <c r="C22" s="171"/>
      <c r="D22" s="171"/>
      <c r="E22" s="172"/>
      <c r="F22" s="206" t="s">
        <v>74</v>
      </c>
      <c r="G22" s="207"/>
      <c r="H22" s="63"/>
      <c r="I22" s="63"/>
      <c r="J22" s="63"/>
      <c r="K22" s="63"/>
      <c r="L22" s="63"/>
      <c r="M22" s="177"/>
      <c r="N22" s="177"/>
      <c r="O22" s="177"/>
      <c r="P22" s="177"/>
      <c r="Q22" s="102"/>
      <c r="R22" s="102"/>
      <c r="S22" s="211"/>
      <c r="T22" s="231"/>
      <c r="U22" s="231"/>
      <c r="V22" s="231"/>
      <c r="W22" s="249"/>
      <c r="AE22" s="200"/>
      <c r="AF22" s="203"/>
      <c r="AG22" s="203"/>
      <c r="AH22" s="203"/>
      <c r="AI22" s="203"/>
      <c r="AJ22" s="197"/>
      <c r="AK22" s="12"/>
      <c r="AL22" s="12"/>
      <c r="AR22" s="3">
        <v>1</v>
      </c>
      <c r="AS22" s="3" t="s">
        <v>43</v>
      </c>
      <c r="BC22" s="185"/>
      <c r="BD22" s="25" t="s">
        <v>16</v>
      </c>
      <c r="BE22" s="14">
        <v>1.2</v>
      </c>
      <c r="BG22" s="3" t="s">
        <v>36</v>
      </c>
      <c r="BH22" s="3">
        <v>1.3</v>
      </c>
      <c r="BM22" s="3" t="s">
        <v>150</v>
      </c>
      <c r="BN22" s="89" t="s">
        <v>198</v>
      </c>
      <c r="BQ22" s="3">
        <v>2</v>
      </c>
      <c r="BR22" s="33" t="s">
        <v>95</v>
      </c>
      <c r="BS22" s="6" t="s">
        <v>13</v>
      </c>
      <c r="BT22" s="34">
        <v>0.2</v>
      </c>
      <c r="BU22" s="189"/>
      <c r="BV22" s="3">
        <v>2</v>
      </c>
      <c r="BW22" s="3" t="s">
        <v>84</v>
      </c>
      <c r="BY22" s="3" t="s">
        <v>93</v>
      </c>
      <c r="BZ22" s="3" t="s">
        <v>95</v>
      </c>
      <c r="CG22" s="168"/>
      <c r="CH22" s="172"/>
      <c r="CI22" s="172"/>
      <c r="CJ22" s="172"/>
      <c r="CK22" s="206"/>
      <c r="CL22" s="207"/>
      <c r="CM22" s="63"/>
      <c r="CN22" s="63"/>
      <c r="CO22" s="63"/>
      <c r="CP22" s="63"/>
      <c r="CQ22" s="63"/>
      <c r="CR22" s="66"/>
      <c r="CS22" s="66"/>
      <c r="CT22" s="65"/>
      <c r="CU22" s="65"/>
      <c r="CV22" s="65"/>
      <c r="CW22" s="231"/>
      <c r="CX22" s="231"/>
      <c r="CY22" s="231"/>
      <c r="CZ22" s="249"/>
      <c r="DB22" s="168"/>
      <c r="DC22" s="172"/>
      <c r="DD22" s="3"/>
      <c r="DE22" s="3"/>
      <c r="DF22" s="3"/>
      <c r="DG22" s="3"/>
      <c r="DH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90" customFormat="1" ht="11.4" customHeight="1" x14ac:dyDescent="0.3">
      <c r="A23" s="145"/>
      <c r="B23" s="108"/>
      <c r="C23" s="109"/>
      <c r="D23" s="109"/>
      <c r="E23" s="109"/>
      <c r="F23" s="110"/>
      <c r="G23" s="110"/>
      <c r="H23" s="111"/>
      <c r="I23" s="111"/>
      <c r="J23" s="111"/>
      <c r="K23" s="111"/>
      <c r="L23" s="111"/>
      <c r="M23" s="112"/>
      <c r="N23" s="113"/>
      <c r="O23" s="113"/>
      <c r="P23" s="113"/>
      <c r="Q23" s="113"/>
      <c r="R23" s="113"/>
      <c r="S23" s="114"/>
      <c r="T23" s="115"/>
      <c r="U23" s="115"/>
      <c r="V23" s="115"/>
      <c r="W23" s="116"/>
      <c r="AE23" s="97"/>
      <c r="AF23" s="95"/>
      <c r="AG23" s="95"/>
      <c r="AH23" s="95"/>
      <c r="AI23" s="95"/>
      <c r="AJ23" s="96"/>
      <c r="AK23" s="12"/>
      <c r="AL23" s="12"/>
      <c r="BC23" s="185"/>
      <c r="BD23" s="25"/>
      <c r="BE23" s="14"/>
      <c r="BN23" s="89"/>
      <c r="BR23" s="33"/>
      <c r="BS23" s="6"/>
      <c r="BT23" s="34"/>
      <c r="BU23" s="189"/>
      <c r="CG23" s="83"/>
      <c r="CH23" s="103"/>
      <c r="CI23" s="103"/>
      <c r="CJ23" s="103"/>
      <c r="CK23" s="104"/>
      <c r="CL23" s="104"/>
      <c r="CM23" s="105"/>
      <c r="CN23" s="105"/>
      <c r="CO23" s="105"/>
      <c r="CP23" s="105"/>
      <c r="CQ23" s="105"/>
      <c r="CR23" s="66"/>
      <c r="CS23" s="66"/>
      <c r="CT23" s="65"/>
      <c r="CU23" s="65"/>
      <c r="CV23" s="65"/>
      <c r="CW23" s="106"/>
      <c r="CX23" s="106"/>
      <c r="CY23" s="106"/>
      <c r="CZ23" s="107"/>
      <c r="DB23" s="83"/>
      <c r="DC23" s="103"/>
      <c r="DI23" s="94"/>
      <c r="DJ23" s="94"/>
      <c r="DK23" s="94"/>
      <c r="DL23" s="94"/>
      <c r="DM23" s="94"/>
      <c r="DN23" s="94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</row>
    <row r="24" spans="1:255" ht="6.6" customHeight="1" thickBot="1" x14ac:dyDescent="0.35">
      <c r="B24" s="73"/>
      <c r="C24" s="90"/>
      <c r="D24" s="90"/>
      <c r="AE24" s="14"/>
      <c r="AF24" s="14"/>
      <c r="AG24" s="14"/>
      <c r="AH24" s="14"/>
      <c r="AI24" s="14"/>
      <c r="AJ24" s="15"/>
      <c r="AK24" s="6"/>
      <c r="AL24" s="6"/>
      <c r="AR24" s="3">
        <v>2</v>
      </c>
      <c r="AS24" s="3" t="s">
        <v>44</v>
      </c>
      <c r="BC24" s="185"/>
      <c r="BD24" s="25" t="s">
        <v>17</v>
      </c>
      <c r="BE24" s="25">
        <v>1.4</v>
      </c>
      <c r="BM24" s="3" t="s">
        <v>151</v>
      </c>
      <c r="BN24" s="89" t="s">
        <v>199</v>
      </c>
      <c r="BQ24" s="3">
        <v>3</v>
      </c>
      <c r="BR24" s="33" t="s">
        <v>96</v>
      </c>
      <c r="BS24" s="6" t="s">
        <v>192</v>
      </c>
      <c r="BT24" s="34">
        <v>0.4</v>
      </c>
      <c r="BU24" s="189"/>
      <c r="BV24" s="3">
        <v>3</v>
      </c>
      <c r="BW24" s="3" t="s">
        <v>85</v>
      </c>
      <c r="BY24" s="3" t="s">
        <v>93</v>
      </c>
      <c r="BZ24" s="3" t="s">
        <v>96</v>
      </c>
      <c r="CG24" s="73"/>
      <c r="DB24" s="7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25.8" customHeight="1" thickBot="1" x14ac:dyDescent="0.35">
      <c r="B25" s="168" t="s">
        <v>25</v>
      </c>
      <c r="C25" s="187" t="str">
        <f>IF($U$6=1,"Nível 1","")</f>
        <v/>
      </c>
      <c r="D25" s="166" t="str">
        <f>IF($U$6=2,"Nível 2","")</f>
        <v/>
      </c>
      <c r="E25" s="166" t="str">
        <f>IF($U$6=3,"Nível 3","")</f>
        <v/>
      </c>
      <c r="F25" s="190" t="s">
        <v>5</v>
      </c>
      <c r="G25" s="191"/>
      <c r="H25" s="67" t="s">
        <v>71</v>
      </c>
      <c r="I25" s="67" t="s">
        <v>6</v>
      </c>
      <c r="J25" s="67" t="s">
        <v>72</v>
      </c>
      <c r="K25" s="67" t="s">
        <v>73</v>
      </c>
      <c r="L25" s="130" t="s">
        <v>7</v>
      </c>
      <c r="M25" s="285" t="s">
        <v>208</v>
      </c>
      <c r="N25" s="286"/>
      <c r="O25" s="303" t="str">
        <f>IF($H$9="","",$H$9)</f>
        <v/>
      </c>
      <c r="P25" s="304"/>
      <c r="Q25" s="305"/>
      <c r="R25" s="136" t="s">
        <v>209</v>
      </c>
      <c r="S25" s="137" t="s">
        <v>210</v>
      </c>
      <c r="T25" s="234" t="s">
        <v>69</v>
      </c>
      <c r="U25" s="235"/>
      <c r="V25" s="235"/>
      <c r="W25" s="235"/>
      <c r="AE25" s="14"/>
      <c r="AF25" s="14"/>
      <c r="AG25" s="14"/>
      <c r="AH25" s="14"/>
      <c r="AI25" s="14"/>
      <c r="AJ25" s="15"/>
      <c r="AK25" s="6"/>
      <c r="AL25" s="6"/>
      <c r="AN25" s="3" t="s">
        <v>13</v>
      </c>
      <c r="AO25" s="3">
        <f>INDEX(BE:BE,MATCH(AN25,BD:BD,0))</f>
        <v>0.4</v>
      </c>
      <c r="AR25" s="3">
        <v>3</v>
      </c>
      <c r="AS25" s="3" t="s">
        <v>45</v>
      </c>
      <c r="BC25" s="186"/>
      <c r="BD25" s="25" t="s">
        <v>18</v>
      </c>
      <c r="BE25" s="25">
        <v>1.4</v>
      </c>
      <c r="BG25" s="3" t="s">
        <v>31</v>
      </c>
      <c r="BH25" s="3">
        <v>0.5</v>
      </c>
      <c r="BM25" s="3" t="s">
        <v>152</v>
      </c>
      <c r="BN25" s="89" t="s">
        <v>163</v>
      </c>
      <c r="BQ25" s="3">
        <v>4</v>
      </c>
      <c r="BR25" s="35" t="s">
        <v>97</v>
      </c>
      <c r="BS25" s="29" t="s">
        <v>193</v>
      </c>
      <c r="BT25" s="36">
        <v>0.4</v>
      </c>
      <c r="BU25" s="189"/>
      <c r="BV25" s="3">
        <v>4</v>
      </c>
      <c r="BW25" s="3" t="s">
        <v>86</v>
      </c>
      <c r="BY25" s="3" t="s">
        <v>93</v>
      </c>
      <c r="BZ25" s="3" t="s">
        <v>97</v>
      </c>
      <c r="CG25" s="168"/>
      <c r="CH25" s="187"/>
      <c r="CI25" s="166"/>
      <c r="CJ25" s="166"/>
      <c r="CK25" s="190"/>
      <c r="CL25" s="191"/>
      <c r="CM25" s="67"/>
      <c r="CN25" s="67"/>
      <c r="CO25" s="67"/>
      <c r="CP25" s="67"/>
      <c r="CQ25" s="67"/>
      <c r="CR25" s="194"/>
      <c r="CS25" s="319"/>
      <c r="CT25" s="319"/>
      <c r="CU25" s="319"/>
      <c r="CV25" s="348"/>
      <c r="CW25" s="235"/>
      <c r="CX25" s="235"/>
      <c r="CY25" s="235"/>
      <c r="CZ25" s="235"/>
      <c r="DB25" s="168"/>
      <c r="DC25" s="187"/>
      <c r="DD25" s="3"/>
      <c r="DE25" s="3"/>
      <c r="DF25" s="3"/>
      <c r="DG25" s="3"/>
      <c r="DH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25.8" customHeight="1" thickBot="1" x14ac:dyDescent="0.35">
      <c r="B26" s="168"/>
      <c r="C26" s="188"/>
      <c r="D26" s="167"/>
      <c r="E26" s="167"/>
      <c r="F26" s="192"/>
      <c r="G26" s="193"/>
      <c r="H26" s="60">
        <v>2</v>
      </c>
      <c r="I26" s="60">
        <v>1.5</v>
      </c>
      <c r="J26" s="60">
        <v>1</v>
      </c>
      <c r="K26" s="60">
        <v>0.5</v>
      </c>
      <c r="L26" s="131">
        <v>0.25</v>
      </c>
      <c r="M26" s="301" t="s">
        <v>207</v>
      </c>
      <c r="N26" s="302"/>
      <c r="O26" s="306" t="str">
        <f>IF($O$9="","",$O$9)</f>
        <v/>
      </c>
      <c r="P26" s="307"/>
      <c r="Q26" s="308"/>
      <c r="R26" s="138" t="str">
        <f>IF($W$7="","",$W$7)</f>
        <v/>
      </c>
      <c r="S26" s="139" t="str">
        <f>IF($W$8="","",$W$8)</f>
        <v/>
      </c>
      <c r="T26" s="230" t="s">
        <v>189</v>
      </c>
      <c r="U26" s="231"/>
      <c r="V26" s="231"/>
      <c r="W26" s="248"/>
      <c r="AE26" s="14"/>
      <c r="AF26" s="14"/>
      <c r="AG26" s="14"/>
      <c r="AH26" s="14"/>
      <c r="AI26" s="14"/>
      <c r="AJ26" s="15"/>
      <c r="AK26" s="6" t="str">
        <f>D51</f>
        <v>Roda</v>
      </c>
      <c r="AL26" s="6">
        <f t="shared" ref="AL26:AL31" si="0">IFERROR((IF(AK26="","",INDEX($BH:$BH,MATCH(AK26,$BG:$BG,0)))),"")</f>
        <v>0.5</v>
      </c>
      <c r="AR26" s="3">
        <v>4</v>
      </c>
      <c r="AS26" s="3" t="s">
        <v>46</v>
      </c>
      <c r="BC26" s="184" t="s">
        <v>64</v>
      </c>
      <c r="BD26" s="25" t="s">
        <v>16</v>
      </c>
      <c r="BE26" s="25">
        <v>1.2</v>
      </c>
      <c r="BG26" s="3" t="s">
        <v>30</v>
      </c>
      <c r="BH26" s="3">
        <v>0.7</v>
      </c>
      <c r="BM26" s="3" t="s">
        <v>143</v>
      </c>
      <c r="BN26" s="89" t="s">
        <v>200</v>
      </c>
      <c r="BQ26" s="3">
        <v>5</v>
      </c>
      <c r="BR26" s="30" t="s">
        <v>98</v>
      </c>
      <c r="BS26" s="31" t="s">
        <v>61</v>
      </c>
      <c r="BT26" s="32">
        <v>0.6</v>
      </c>
      <c r="BU26" s="189">
        <f>SUM(BT26:BT29)</f>
        <v>1.5</v>
      </c>
      <c r="BV26" s="3">
        <v>5</v>
      </c>
      <c r="BW26" s="3" t="s">
        <v>87</v>
      </c>
      <c r="CG26" s="168"/>
      <c r="CH26" s="188"/>
      <c r="CI26" s="167"/>
      <c r="CJ26" s="167"/>
      <c r="CK26" s="192"/>
      <c r="CL26" s="193"/>
      <c r="CM26" s="60"/>
      <c r="CN26" s="60"/>
      <c r="CO26" s="60"/>
      <c r="CP26" s="60"/>
      <c r="CQ26" s="61"/>
      <c r="CR26" s="174"/>
      <c r="CS26" s="320"/>
      <c r="CT26" s="320"/>
      <c r="CU26" s="320"/>
      <c r="CV26" s="349"/>
      <c r="CW26" s="231"/>
      <c r="CX26" s="231"/>
      <c r="CY26" s="231"/>
      <c r="CZ26" s="248"/>
      <c r="DB26" s="168"/>
      <c r="DC26" s="188"/>
      <c r="DD26" s="3"/>
      <c r="DE26" s="3"/>
      <c r="DF26" s="3"/>
      <c r="DG26" s="3"/>
      <c r="DH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25.8" customHeight="1" x14ac:dyDescent="0.3">
      <c r="B27" s="168"/>
      <c r="C27" s="169" t="str">
        <f>IF($U$6=1,$BD$8,"")</f>
        <v/>
      </c>
      <c r="D27" s="245"/>
      <c r="E27" s="220"/>
      <c r="F27" s="242" t="s">
        <v>8</v>
      </c>
      <c r="G27" s="242"/>
      <c r="H27" s="62"/>
      <c r="I27" s="62"/>
      <c r="J27" s="62"/>
      <c r="K27" s="62"/>
      <c r="L27" s="62"/>
      <c r="M27" s="173" t="s">
        <v>184</v>
      </c>
      <c r="N27" s="233" t="s">
        <v>185</v>
      </c>
      <c r="O27" s="233" t="s">
        <v>186</v>
      </c>
      <c r="P27" s="233" t="s">
        <v>187</v>
      </c>
      <c r="Q27" s="233" t="s">
        <v>205</v>
      </c>
      <c r="R27" s="233" t="s">
        <v>206</v>
      </c>
      <c r="S27" s="178" t="s">
        <v>169</v>
      </c>
      <c r="T27" s="231"/>
      <c r="U27" s="231"/>
      <c r="V27" s="231"/>
      <c r="W27" s="249"/>
      <c r="AC27" s="6"/>
      <c r="AD27" s="20"/>
      <c r="AE27" s="250" t="str">
        <f>C27</f>
        <v/>
      </c>
      <c r="AF27" s="252">
        <f>D27</f>
        <v>0</v>
      </c>
      <c r="AG27" s="201">
        <f>E27</f>
        <v>0</v>
      </c>
      <c r="AH27" s="14"/>
      <c r="AI27" s="14"/>
      <c r="AJ27" s="15"/>
      <c r="AK27" s="6" t="str">
        <f>D52</f>
        <v>Rodada</v>
      </c>
      <c r="AL27" s="6" t="str">
        <f t="shared" si="0"/>
        <v/>
      </c>
      <c r="AR27" s="3">
        <v>5</v>
      </c>
      <c r="AS27" s="3" t="s">
        <v>47</v>
      </c>
      <c r="BC27" s="185"/>
      <c r="BD27" s="14" t="s">
        <v>17</v>
      </c>
      <c r="BE27" s="14">
        <v>1.4</v>
      </c>
      <c r="BG27" s="3" t="s">
        <v>52</v>
      </c>
      <c r="BH27" s="3">
        <v>0.8</v>
      </c>
      <c r="BM27" s="3" t="s">
        <v>159</v>
      </c>
      <c r="BN27" s="89" t="s">
        <v>164</v>
      </c>
      <c r="BQ27" s="3">
        <v>6</v>
      </c>
      <c r="BR27" s="33" t="s">
        <v>99</v>
      </c>
      <c r="BS27" s="6" t="s">
        <v>191</v>
      </c>
      <c r="BT27" s="34">
        <v>0.3</v>
      </c>
      <c r="BU27" s="189"/>
      <c r="BV27" s="3">
        <v>6</v>
      </c>
      <c r="BW27" s="3" t="s">
        <v>88</v>
      </c>
      <c r="CG27" s="168"/>
      <c r="CH27" s="172"/>
      <c r="CI27" s="220"/>
      <c r="CJ27" s="220"/>
      <c r="CK27" s="242"/>
      <c r="CL27" s="242"/>
      <c r="CM27" s="62"/>
      <c r="CN27" s="62"/>
      <c r="CO27" s="62"/>
      <c r="CP27" s="62"/>
      <c r="CQ27" s="62"/>
      <c r="CR27" s="175"/>
      <c r="CS27" s="175"/>
      <c r="CT27" s="175"/>
      <c r="CU27" s="175"/>
      <c r="CV27" s="212"/>
      <c r="CW27" s="231"/>
      <c r="CX27" s="231"/>
      <c r="CY27" s="231"/>
      <c r="CZ27" s="249"/>
      <c r="DB27" s="168"/>
      <c r="DC27" s="172"/>
      <c r="DD27" s="3"/>
      <c r="DE27" s="3"/>
      <c r="DF27" s="3"/>
      <c r="DG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25.8" customHeight="1" x14ac:dyDescent="0.3">
      <c r="B28" s="168"/>
      <c r="C28" s="170"/>
      <c r="D28" s="246"/>
      <c r="E28" s="220"/>
      <c r="F28" s="242" t="s">
        <v>9</v>
      </c>
      <c r="G28" s="242"/>
      <c r="H28" s="62"/>
      <c r="I28" s="62"/>
      <c r="J28" s="62"/>
      <c r="K28" s="62"/>
      <c r="L28" s="62"/>
      <c r="M28" s="174"/>
      <c r="N28" s="260"/>
      <c r="O28" s="260"/>
      <c r="P28" s="260"/>
      <c r="Q28" s="260"/>
      <c r="R28" s="260"/>
      <c r="S28" s="179"/>
      <c r="T28" s="231" t="s">
        <v>190</v>
      </c>
      <c r="U28" s="231"/>
      <c r="V28" s="231"/>
      <c r="W28" s="248"/>
      <c r="AC28" s="20"/>
      <c r="AD28" s="20"/>
      <c r="AE28" s="251"/>
      <c r="AF28" s="253"/>
      <c r="AG28" s="202"/>
      <c r="AH28" s="201" t="str">
        <f>IFERROR((IF(AE27="","",INDEX($BE:$BE,MATCH(AE27,$BD:$BD,0)))),"")</f>
        <v/>
      </c>
      <c r="AI28" s="201" t="str">
        <f>IFERROR((IF(AF27="","",INDEX($BE:$BE,MATCH(AF27,$BD:$BD,0)))),"")</f>
        <v/>
      </c>
      <c r="AJ28" s="195" t="str">
        <f>IFERROR((IF(AG27="","",INDEX($BE:$BE,MATCH(AG27,$BD:$BD,0)))),"")</f>
        <v/>
      </c>
      <c r="AK28" s="6" t="str">
        <f>D53</f>
        <v>Carpa pernas afastadas</v>
      </c>
      <c r="AL28" s="6" t="str">
        <f t="shared" si="0"/>
        <v/>
      </c>
      <c r="AR28" s="3">
        <v>6</v>
      </c>
      <c r="AS28" s="3" t="s">
        <v>48</v>
      </c>
      <c r="BC28" s="185"/>
      <c r="BD28" s="14" t="s">
        <v>18</v>
      </c>
      <c r="BE28" s="14">
        <v>1.4</v>
      </c>
      <c r="BG28" s="3" t="s">
        <v>32</v>
      </c>
      <c r="BH28" s="3">
        <v>0.8</v>
      </c>
      <c r="BM28" s="3" t="s">
        <v>142</v>
      </c>
      <c r="BN28" s="89" t="s">
        <v>201</v>
      </c>
      <c r="BQ28" s="3">
        <v>7</v>
      </c>
      <c r="BR28" s="33" t="s">
        <v>100</v>
      </c>
      <c r="BS28" s="6" t="s">
        <v>13</v>
      </c>
      <c r="BT28" s="34">
        <v>0.2</v>
      </c>
      <c r="BU28" s="189"/>
      <c r="BV28" s="3">
        <v>7</v>
      </c>
      <c r="BW28" s="3" t="s">
        <v>89</v>
      </c>
      <c r="CG28" s="168"/>
      <c r="CH28" s="172"/>
      <c r="CI28" s="220"/>
      <c r="CJ28" s="220"/>
      <c r="CK28" s="242"/>
      <c r="CL28" s="242"/>
      <c r="CM28" s="62"/>
      <c r="CN28" s="62"/>
      <c r="CO28" s="62"/>
      <c r="CP28" s="62"/>
      <c r="CQ28" s="62"/>
      <c r="CR28" s="176"/>
      <c r="CS28" s="176"/>
      <c r="CT28" s="176"/>
      <c r="CU28" s="176"/>
      <c r="CV28" s="213"/>
      <c r="CW28" s="231"/>
      <c r="CX28" s="231"/>
      <c r="CY28" s="231"/>
      <c r="CZ28" s="248"/>
      <c r="DB28" s="168"/>
      <c r="DC28" s="172"/>
      <c r="DD28" s="3"/>
      <c r="DE28" s="3"/>
      <c r="DF28" s="3"/>
      <c r="DG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  <c r="HK28" s="145"/>
      <c r="HL28" s="145"/>
      <c r="HM28" s="145"/>
      <c r="HN28" s="145"/>
      <c r="HO28" s="145"/>
      <c r="HP28" s="145"/>
      <c r="HQ28" s="145"/>
      <c r="HR28" s="145"/>
      <c r="HS28" s="145"/>
      <c r="HT28" s="145"/>
      <c r="HU28" s="145"/>
      <c r="HV28" s="145"/>
      <c r="HW28" s="145"/>
      <c r="HX28" s="145"/>
      <c r="HY28" s="145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5.8" customHeight="1" thickBot="1" x14ac:dyDescent="0.35">
      <c r="B29" s="168"/>
      <c r="C29" s="170"/>
      <c r="D29" s="246"/>
      <c r="E29" s="220"/>
      <c r="F29" s="227" t="s">
        <v>39</v>
      </c>
      <c r="G29" s="228"/>
      <c r="H29" s="62"/>
      <c r="I29" s="62"/>
      <c r="J29" s="62"/>
      <c r="K29" s="62"/>
      <c r="L29" s="62"/>
      <c r="M29" s="175"/>
      <c r="N29" s="175"/>
      <c r="O29" s="175"/>
      <c r="P29" s="175"/>
      <c r="Q29" s="91"/>
      <c r="R29" s="91"/>
      <c r="S29" s="212" t="str">
        <f>IF($U$6=1,AH28,IF($U$6=2,AI28,IF($U$6=3,AJ28,IF($U$6="",""))))</f>
        <v/>
      </c>
      <c r="T29" s="231"/>
      <c r="U29" s="231"/>
      <c r="V29" s="231"/>
      <c r="W29" s="249"/>
      <c r="AC29" s="21"/>
      <c r="AD29" s="21"/>
      <c r="AE29" s="251"/>
      <c r="AF29" s="253"/>
      <c r="AG29" s="202"/>
      <c r="AH29" s="202"/>
      <c r="AI29" s="202"/>
      <c r="AJ29" s="196"/>
      <c r="AK29" s="6" t="str">
        <f>D54</f>
        <v>1/2 pirueta</v>
      </c>
      <c r="AL29" s="6" t="str">
        <f t="shared" si="0"/>
        <v/>
      </c>
      <c r="AR29" s="3">
        <v>7</v>
      </c>
      <c r="AS29" s="3" t="s">
        <v>49</v>
      </c>
      <c r="BC29" s="185"/>
      <c r="BD29" s="14" t="s">
        <v>20</v>
      </c>
      <c r="BE29" s="14">
        <v>1.6</v>
      </c>
      <c r="BG29" s="3" t="s">
        <v>33</v>
      </c>
      <c r="BH29" s="3">
        <v>0.9</v>
      </c>
      <c r="BM29" s="3" t="s">
        <v>153</v>
      </c>
      <c r="BN29" s="89" t="s">
        <v>202</v>
      </c>
      <c r="BQ29" s="3">
        <v>8</v>
      </c>
      <c r="BR29" s="35" t="s">
        <v>101</v>
      </c>
      <c r="BS29" s="29" t="s">
        <v>194</v>
      </c>
      <c r="BT29" s="36">
        <v>0.4</v>
      </c>
      <c r="BU29" s="189"/>
      <c r="BV29" s="3">
        <v>8</v>
      </c>
      <c r="BW29" s="3" t="s">
        <v>90</v>
      </c>
      <c r="CG29" s="168"/>
      <c r="CH29" s="172"/>
      <c r="CI29" s="220"/>
      <c r="CJ29" s="220"/>
      <c r="CK29" s="227"/>
      <c r="CL29" s="228"/>
      <c r="CM29" s="62"/>
      <c r="CN29" s="62"/>
      <c r="CO29" s="62"/>
      <c r="CP29" s="62"/>
      <c r="CQ29" s="62"/>
      <c r="CR29" s="177"/>
      <c r="CS29" s="177"/>
      <c r="CT29" s="177"/>
      <c r="CU29" s="177"/>
      <c r="CV29" s="214"/>
      <c r="CW29" s="231"/>
      <c r="CX29" s="231"/>
      <c r="CY29" s="231"/>
      <c r="CZ29" s="249"/>
      <c r="DB29" s="168"/>
      <c r="DC29" s="172"/>
      <c r="DD29" s="3"/>
      <c r="DE29" s="3"/>
      <c r="DF29" s="3"/>
      <c r="DG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5.8" customHeight="1" x14ac:dyDescent="0.3">
      <c r="B30" s="168"/>
      <c r="C30" s="170"/>
      <c r="D30" s="246"/>
      <c r="E30" s="220"/>
      <c r="F30" s="239" t="s">
        <v>10</v>
      </c>
      <c r="G30" s="224"/>
      <c r="H30" s="63"/>
      <c r="I30" s="63"/>
      <c r="J30" s="63"/>
      <c r="K30" s="63"/>
      <c r="L30" s="63"/>
      <c r="M30" s="176"/>
      <c r="N30" s="176"/>
      <c r="O30" s="176"/>
      <c r="P30" s="176"/>
      <c r="Q30" s="92"/>
      <c r="R30" s="92"/>
      <c r="S30" s="213"/>
      <c r="T30" s="231" t="s">
        <v>188</v>
      </c>
      <c r="U30" s="231"/>
      <c r="V30" s="231"/>
      <c r="W30" s="248"/>
      <c r="AC30" s="21"/>
      <c r="AD30" s="21"/>
      <c r="AE30" s="251"/>
      <c r="AF30" s="253"/>
      <c r="AG30" s="202"/>
      <c r="AH30" s="202"/>
      <c r="AI30" s="202"/>
      <c r="AJ30" s="196"/>
      <c r="AK30" s="6">
        <f>D48</f>
        <v>0</v>
      </c>
      <c r="AL30" s="6" t="str">
        <f t="shared" si="0"/>
        <v/>
      </c>
      <c r="BC30" s="185"/>
      <c r="BD30" s="14" t="s">
        <v>21</v>
      </c>
      <c r="BE30" s="14">
        <v>1.8</v>
      </c>
      <c r="BG30" s="3" t="s">
        <v>34</v>
      </c>
      <c r="BH30" s="3">
        <v>1</v>
      </c>
      <c r="BM30" s="3" t="s">
        <v>154</v>
      </c>
      <c r="BN30" s="89" t="s">
        <v>165</v>
      </c>
      <c r="BQ30" s="3">
        <v>9</v>
      </c>
      <c r="BR30" s="30" t="s">
        <v>102</v>
      </c>
      <c r="BS30" s="31" t="s">
        <v>191</v>
      </c>
      <c r="BT30" s="32">
        <v>0.3</v>
      </c>
      <c r="BU30" s="189">
        <f>SUM(BT30:BT34)</f>
        <v>1.7</v>
      </c>
      <c r="BV30" s="3">
        <v>9</v>
      </c>
      <c r="BW30" s="3" t="s">
        <v>91</v>
      </c>
      <c r="CG30" s="168"/>
      <c r="CH30" s="172"/>
      <c r="CI30" s="220"/>
      <c r="CJ30" s="220"/>
      <c r="CK30" s="239"/>
      <c r="CL30" s="224"/>
      <c r="CM30" s="63"/>
      <c r="CN30" s="63"/>
      <c r="CO30" s="63"/>
      <c r="CP30" s="63"/>
      <c r="CQ30" s="63"/>
      <c r="CR30" s="64"/>
      <c r="CS30" s="10"/>
      <c r="CW30" s="231"/>
      <c r="CX30" s="231"/>
      <c r="CY30" s="231"/>
      <c r="CZ30" s="248"/>
      <c r="DB30" s="168"/>
      <c r="DC30" s="172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25.8" customHeight="1" x14ac:dyDescent="0.3">
      <c r="B31" s="168"/>
      <c r="C31" s="171"/>
      <c r="D31" s="247"/>
      <c r="E31" s="220"/>
      <c r="F31" s="206" t="s">
        <v>74</v>
      </c>
      <c r="G31" s="207"/>
      <c r="H31" s="63"/>
      <c r="I31" s="63"/>
      <c r="J31" s="63"/>
      <c r="K31" s="63"/>
      <c r="L31" s="63"/>
      <c r="M31" s="177"/>
      <c r="N31" s="177"/>
      <c r="O31" s="177"/>
      <c r="P31" s="177"/>
      <c r="Q31" s="93"/>
      <c r="R31" s="93"/>
      <c r="S31" s="214"/>
      <c r="T31" s="231"/>
      <c r="U31" s="231"/>
      <c r="V31" s="231"/>
      <c r="W31" s="249"/>
      <c r="AC31" s="21"/>
      <c r="AD31" s="21"/>
      <c r="AE31" s="251"/>
      <c r="AF31" s="253"/>
      <c r="AG31" s="202"/>
      <c r="AH31" s="202"/>
      <c r="AI31" s="202"/>
      <c r="AJ31" s="196"/>
      <c r="AK31" s="6">
        <f>D49</f>
        <v>0</v>
      </c>
      <c r="AL31" s="6" t="str">
        <f t="shared" si="0"/>
        <v/>
      </c>
      <c r="BC31" s="185"/>
      <c r="BD31" s="14" t="s">
        <v>50</v>
      </c>
      <c r="BE31" s="14">
        <v>2</v>
      </c>
      <c r="BG31" s="3" t="s">
        <v>35</v>
      </c>
      <c r="BH31" s="3">
        <v>1.1000000000000001</v>
      </c>
      <c r="BM31" s="3" t="s">
        <v>141</v>
      </c>
      <c r="BN31" s="89" t="s">
        <v>203</v>
      </c>
      <c r="BQ31" s="3">
        <v>10</v>
      </c>
      <c r="BR31" s="33" t="s">
        <v>103</v>
      </c>
      <c r="BS31" s="6" t="s">
        <v>195</v>
      </c>
      <c r="BT31" s="34">
        <v>0.5</v>
      </c>
      <c r="BU31" s="189"/>
      <c r="BV31" s="3">
        <v>10</v>
      </c>
      <c r="BW31" s="3" t="s">
        <v>92</v>
      </c>
      <c r="CG31" s="168"/>
      <c r="CH31" s="172"/>
      <c r="CI31" s="220"/>
      <c r="CJ31" s="220"/>
      <c r="CK31" s="206"/>
      <c r="CL31" s="207"/>
      <c r="CM31" s="63"/>
      <c r="CN31" s="63"/>
      <c r="CO31" s="63"/>
      <c r="CP31" s="63"/>
      <c r="CQ31" s="63"/>
      <c r="CR31" s="66"/>
      <c r="CS31" s="5"/>
      <c r="CW31" s="231"/>
      <c r="CX31" s="231"/>
      <c r="CY31" s="231"/>
      <c r="CZ31" s="249"/>
      <c r="DB31" s="168"/>
      <c r="DC31" s="172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90" customFormat="1" ht="11.4" customHeight="1" x14ac:dyDescent="0.3">
      <c r="A32" s="145"/>
      <c r="B32" s="108"/>
      <c r="C32" s="109"/>
      <c r="D32" s="109"/>
      <c r="E32" s="109"/>
      <c r="F32" s="110"/>
      <c r="G32" s="110"/>
      <c r="H32" s="111"/>
      <c r="I32" s="111"/>
      <c r="J32" s="111"/>
      <c r="K32" s="111"/>
      <c r="L32" s="111"/>
      <c r="M32" s="112"/>
      <c r="N32" s="113"/>
      <c r="O32" s="113"/>
      <c r="P32" s="113"/>
      <c r="Q32" s="113"/>
      <c r="R32" s="113"/>
      <c r="S32" s="114"/>
      <c r="T32" s="115"/>
      <c r="U32" s="115"/>
      <c r="V32" s="115"/>
      <c r="W32" s="116"/>
      <c r="AE32" s="251"/>
      <c r="AF32" s="253"/>
      <c r="AG32" s="202"/>
      <c r="AH32" s="202"/>
      <c r="AI32" s="202"/>
      <c r="AJ32" s="196"/>
      <c r="AK32" s="12"/>
      <c r="AL32" s="12"/>
      <c r="BC32" s="185"/>
      <c r="BD32" s="25"/>
      <c r="BE32" s="14"/>
      <c r="BN32" s="89"/>
      <c r="BR32" s="33"/>
      <c r="BS32" s="6"/>
      <c r="BT32" s="34"/>
      <c r="BU32" s="189"/>
      <c r="CG32" s="83"/>
      <c r="CH32" s="103"/>
      <c r="CI32" s="103"/>
      <c r="CJ32" s="103"/>
      <c r="CK32" s="104"/>
      <c r="CL32" s="104"/>
      <c r="CM32" s="105"/>
      <c r="CN32" s="105"/>
      <c r="CO32" s="105"/>
      <c r="CP32" s="105"/>
      <c r="CQ32" s="105"/>
      <c r="CR32" s="66"/>
      <c r="CS32" s="66"/>
      <c r="CT32" s="65"/>
      <c r="CU32" s="65"/>
      <c r="CV32" s="65"/>
      <c r="CW32" s="106"/>
      <c r="CX32" s="106"/>
      <c r="CY32" s="106"/>
      <c r="CZ32" s="107"/>
      <c r="DB32" s="83"/>
      <c r="DC32" s="103"/>
      <c r="DI32" s="94"/>
      <c r="DJ32" s="94"/>
      <c r="DK32" s="94"/>
      <c r="DL32" s="94"/>
      <c r="DM32" s="94"/>
      <c r="DN32" s="94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</row>
    <row r="33" spans="1:255" ht="6" customHeight="1" thickBot="1" x14ac:dyDescent="0.35">
      <c r="B33" s="73"/>
      <c r="C33" s="90"/>
      <c r="D33" s="90"/>
      <c r="AC33" s="21"/>
      <c r="AD33" s="21"/>
      <c r="AE33" s="251"/>
      <c r="AF33" s="253"/>
      <c r="AG33" s="202"/>
      <c r="AH33" s="202"/>
      <c r="AI33" s="202"/>
      <c r="AJ33" s="196"/>
      <c r="AK33" s="6">
        <f>D63</f>
        <v>0</v>
      </c>
      <c r="AL33" s="6" t="str">
        <f t="shared" ref="AL33:AL40" si="1">IFERROR((IF(AK33="","",INDEX($BH:$BH,MATCH(AK33,$BG:$BG,0)))),"")</f>
        <v/>
      </c>
      <c r="BC33" s="185"/>
      <c r="BD33" s="14" t="s">
        <v>53</v>
      </c>
      <c r="BE33" s="14">
        <v>2.6</v>
      </c>
      <c r="BG33" s="3" t="s">
        <v>14</v>
      </c>
      <c r="BH33" s="3">
        <v>1.1000000000000001</v>
      </c>
      <c r="BM33" s="3" t="s">
        <v>140</v>
      </c>
      <c r="BN33" s="89" t="s">
        <v>142</v>
      </c>
      <c r="BQ33" s="3">
        <v>11</v>
      </c>
      <c r="BR33" s="33" t="s">
        <v>104</v>
      </c>
      <c r="BS33" s="6" t="s">
        <v>196</v>
      </c>
      <c r="BT33" s="34">
        <v>0.7</v>
      </c>
      <c r="BU33" s="189"/>
      <c r="CG33" s="73"/>
      <c r="DB33" s="7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25.8" customHeight="1" thickBot="1" x14ac:dyDescent="0.35">
      <c r="B34" s="168" t="s">
        <v>26</v>
      </c>
      <c r="C34" s="187" t="str">
        <f>IF($U$6=1,"Nível 1","")</f>
        <v/>
      </c>
      <c r="D34" s="166" t="str">
        <f>IF($U$6=2,"Nível 2","")</f>
        <v/>
      </c>
      <c r="E34" s="166" t="str">
        <f>IF($U$6=3,"Nível 3","")</f>
        <v/>
      </c>
      <c r="F34" s="190" t="s">
        <v>5</v>
      </c>
      <c r="G34" s="191"/>
      <c r="H34" s="67" t="s">
        <v>71</v>
      </c>
      <c r="I34" s="67" t="s">
        <v>6</v>
      </c>
      <c r="J34" s="67" t="s">
        <v>72</v>
      </c>
      <c r="K34" s="67" t="s">
        <v>73</v>
      </c>
      <c r="L34" s="130" t="s">
        <v>7</v>
      </c>
      <c r="M34" s="285" t="s">
        <v>208</v>
      </c>
      <c r="N34" s="286"/>
      <c r="O34" s="303" t="str">
        <f>IF($H$9="","",$H$9)</f>
        <v/>
      </c>
      <c r="P34" s="304"/>
      <c r="Q34" s="305"/>
      <c r="R34" s="136" t="s">
        <v>209</v>
      </c>
      <c r="S34" s="137" t="s">
        <v>210</v>
      </c>
      <c r="T34" s="234" t="s">
        <v>69</v>
      </c>
      <c r="U34" s="235"/>
      <c r="V34" s="235"/>
      <c r="W34" s="235"/>
      <c r="AC34" s="20"/>
      <c r="AD34" s="20"/>
      <c r="AE34" s="251"/>
      <c r="AF34" s="253"/>
      <c r="AG34" s="203"/>
      <c r="AH34" s="203"/>
      <c r="AI34" s="203"/>
      <c r="AJ34" s="197"/>
      <c r="AK34" s="6">
        <f>D64</f>
        <v>0</v>
      </c>
      <c r="AL34" s="6" t="str">
        <f t="shared" si="1"/>
        <v/>
      </c>
      <c r="BC34" s="185"/>
      <c r="BD34" s="14" t="s">
        <v>23</v>
      </c>
      <c r="BE34" s="14">
        <v>2.6</v>
      </c>
      <c r="BG34" s="3" t="s">
        <v>36</v>
      </c>
      <c r="BH34" s="3">
        <v>1.3</v>
      </c>
      <c r="BM34" s="3" t="s">
        <v>139</v>
      </c>
      <c r="BN34" s="89" t="s">
        <v>166</v>
      </c>
      <c r="BQ34" s="3">
        <v>12</v>
      </c>
      <c r="BR34" s="35" t="s">
        <v>105</v>
      </c>
      <c r="BS34" s="29" t="s">
        <v>13</v>
      </c>
      <c r="BT34" s="36">
        <v>0.2</v>
      </c>
      <c r="BU34" s="189"/>
      <c r="CG34" s="168"/>
      <c r="CH34" s="187"/>
      <c r="CI34" s="166"/>
      <c r="CJ34" s="166"/>
      <c r="CK34" s="190"/>
      <c r="CL34" s="191"/>
      <c r="CM34" s="67"/>
      <c r="CN34" s="67"/>
      <c r="CO34" s="67"/>
      <c r="CP34" s="67"/>
      <c r="CQ34" s="67"/>
      <c r="CR34" s="194"/>
      <c r="CS34" s="319"/>
      <c r="CT34" s="319"/>
      <c r="CU34" s="319"/>
      <c r="CV34" s="347"/>
      <c r="CW34" s="235"/>
      <c r="CX34" s="235"/>
      <c r="CY34" s="235"/>
      <c r="CZ34" s="235"/>
      <c r="DB34" s="168"/>
      <c r="DC34" s="187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25.8" customHeight="1" thickBot="1" x14ac:dyDescent="0.35">
      <c r="B35" s="168"/>
      <c r="C35" s="188"/>
      <c r="D35" s="167"/>
      <c r="E35" s="167"/>
      <c r="F35" s="192"/>
      <c r="G35" s="193"/>
      <c r="H35" s="60">
        <v>2</v>
      </c>
      <c r="I35" s="60">
        <v>1.5</v>
      </c>
      <c r="J35" s="60">
        <v>1</v>
      </c>
      <c r="K35" s="60">
        <v>0.5</v>
      </c>
      <c r="L35" s="131">
        <v>0.25</v>
      </c>
      <c r="M35" s="301" t="s">
        <v>207</v>
      </c>
      <c r="N35" s="302"/>
      <c r="O35" s="306" t="str">
        <f>IF($O$9="","",$O$9)</f>
        <v/>
      </c>
      <c r="P35" s="307"/>
      <c r="Q35" s="308"/>
      <c r="R35" s="138" t="str">
        <f>IF($W$7="","",$W$7)</f>
        <v/>
      </c>
      <c r="S35" s="139" t="str">
        <f>IF($W$8="","",$W$8)</f>
        <v/>
      </c>
      <c r="T35" s="230" t="s">
        <v>189</v>
      </c>
      <c r="U35" s="231"/>
      <c r="V35" s="231"/>
      <c r="W35" s="248"/>
      <c r="AC35" s="20"/>
      <c r="AD35" s="20"/>
      <c r="AE35" s="17"/>
      <c r="AF35" s="18"/>
      <c r="AG35" s="14"/>
      <c r="AH35" s="14"/>
      <c r="AI35" s="14"/>
      <c r="AJ35" s="15"/>
      <c r="AK35" s="6">
        <f>D65</f>
        <v>0</v>
      </c>
      <c r="AL35" s="6" t="str">
        <f t="shared" si="1"/>
        <v/>
      </c>
      <c r="BC35" s="185"/>
      <c r="BD35" s="14" t="s">
        <v>22</v>
      </c>
      <c r="BE35" s="14">
        <v>2.8</v>
      </c>
      <c r="BG35" s="3" t="s">
        <v>16</v>
      </c>
      <c r="BH35" s="3">
        <v>1.3</v>
      </c>
      <c r="BM35" s="3" t="s">
        <v>138</v>
      </c>
      <c r="BN35" s="89" t="s">
        <v>204</v>
      </c>
      <c r="BQ35" s="3">
        <v>13</v>
      </c>
      <c r="BR35" s="30" t="s">
        <v>130</v>
      </c>
      <c r="BS35" s="31" t="s">
        <v>191</v>
      </c>
      <c r="BT35" s="32">
        <v>0.3</v>
      </c>
      <c r="BU35" s="189">
        <f>SUM(BT35:BT38)</f>
        <v>1.7000000000000002</v>
      </c>
      <c r="CG35" s="168"/>
      <c r="CH35" s="188"/>
      <c r="CI35" s="167"/>
      <c r="CJ35" s="167"/>
      <c r="CK35" s="192"/>
      <c r="CL35" s="193"/>
      <c r="CM35" s="60"/>
      <c r="CN35" s="60"/>
      <c r="CO35" s="60"/>
      <c r="CP35" s="60"/>
      <c r="CQ35" s="61"/>
      <c r="CR35" s="174"/>
      <c r="CS35" s="320"/>
      <c r="CT35" s="320"/>
      <c r="CU35" s="320"/>
      <c r="CV35" s="208"/>
      <c r="CW35" s="231"/>
      <c r="CX35" s="231"/>
      <c r="CY35" s="231"/>
      <c r="CZ35" s="248"/>
      <c r="DB35" s="168"/>
      <c r="DC35" s="188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145"/>
      <c r="HM35" s="145"/>
      <c r="HN35" s="145"/>
      <c r="HO35" s="145"/>
      <c r="HP35" s="145"/>
      <c r="HQ35" s="145"/>
      <c r="HR35" s="145"/>
      <c r="HS35" s="145"/>
      <c r="HT35" s="145"/>
      <c r="HU35" s="145"/>
      <c r="HV35" s="145"/>
      <c r="HW35" s="145"/>
      <c r="HX35" s="145"/>
      <c r="HY35" s="145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25.8" customHeight="1" x14ac:dyDescent="0.3">
      <c r="B36" s="168"/>
      <c r="C36" s="245"/>
      <c r="D36" s="245"/>
      <c r="E36" s="220"/>
      <c r="F36" s="242" t="s">
        <v>8</v>
      </c>
      <c r="G36" s="242"/>
      <c r="H36" s="62"/>
      <c r="I36" s="62"/>
      <c r="J36" s="62"/>
      <c r="K36" s="62"/>
      <c r="L36" s="62"/>
      <c r="M36" s="173" t="s">
        <v>184</v>
      </c>
      <c r="N36" s="233" t="s">
        <v>185</v>
      </c>
      <c r="O36" s="233" t="s">
        <v>186</v>
      </c>
      <c r="P36" s="233" t="s">
        <v>187</v>
      </c>
      <c r="Q36" s="233" t="s">
        <v>205</v>
      </c>
      <c r="R36" s="233" t="s">
        <v>206</v>
      </c>
      <c r="S36" s="179" t="s">
        <v>169</v>
      </c>
      <c r="T36" s="231"/>
      <c r="U36" s="231"/>
      <c r="V36" s="231"/>
      <c r="W36" s="249"/>
      <c r="AC36" s="6"/>
      <c r="AD36" s="6"/>
      <c r="AE36" s="19"/>
      <c r="AF36" s="14"/>
      <c r="AG36" s="14"/>
      <c r="AH36" s="14"/>
      <c r="AI36" s="14"/>
      <c r="AJ36" s="15"/>
      <c r="AK36" s="6">
        <f>D66</f>
        <v>0</v>
      </c>
      <c r="AL36" s="6" t="str">
        <f t="shared" si="1"/>
        <v/>
      </c>
      <c r="BC36" s="186"/>
      <c r="BD36" s="14" t="s">
        <v>59</v>
      </c>
      <c r="BE36" s="14">
        <v>2.8</v>
      </c>
      <c r="BG36" s="3" t="s">
        <v>38</v>
      </c>
      <c r="BH36" s="3">
        <v>1.3</v>
      </c>
      <c r="BM36" s="3" t="s">
        <v>145</v>
      </c>
      <c r="BN36" s="89" t="s">
        <v>168</v>
      </c>
      <c r="BQ36" s="3">
        <v>14</v>
      </c>
      <c r="BR36" s="33" t="s">
        <v>131</v>
      </c>
      <c r="BS36" s="6" t="s">
        <v>195</v>
      </c>
      <c r="BT36" s="34">
        <v>0.5</v>
      </c>
      <c r="BU36" s="189"/>
      <c r="CG36" s="168"/>
      <c r="CH36" s="220"/>
      <c r="CI36" s="220"/>
      <c r="CJ36" s="220"/>
      <c r="CK36" s="242"/>
      <c r="CL36" s="242"/>
      <c r="CM36" s="62"/>
      <c r="CN36" s="62"/>
      <c r="CO36" s="62"/>
      <c r="CP36" s="62"/>
      <c r="CQ36" s="62"/>
      <c r="CR36" s="175"/>
      <c r="CS36" s="175"/>
      <c r="CT36" s="175"/>
      <c r="CU36" s="175"/>
      <c r="CV36" s="209"/>
      <c r="CW36" s="231"/>
      <c r="CX36" s="231"/>
      <c r="CY36" s="231"/>
      <c r="CZ36" s="249"/>
      <c r="DB36" s="168"/>
      <c r="DC36" s="220"/>
      <c r="DD36" s="3"/>
      <c r="DE36" s="3"/>
      <c r="DF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5.8" customHeight="1" x14ac:dyDescent="0.3">
      <c r="B37" s="168"/>
      <c r="C37" s="246"/>
      <c r="D37" s="246"/>
      <c r="E37" s="220"/>
      <c r="F37" s="242" t="s">
        <v>9</v>
      </c>
      <c r="G37" s="242"/>
      <c r="H37" s="62"/>
      <c r="I37" s="62"/>
      <c r="J37" s="62"/>
      <c r="K37" s="62"/>
      <c r="L37" s="62"/>
      <c r="M37" s="174"/>
      <c r="N37" s="260"/>
      <c r="O37" s="260"/>
      <c r="P37" s="260"/>
      <c r="Q37" s="260"/>
      <c r="R37" s="260"/>
      <c r="S37" s="208"/>
      <c r="T37" s="231" t="s">
        <v>190</v>
      </c>
      <c r="U37" s="231"/>
      <c r="V37" s="231"/>
      <c r="W37" s="248"/>
      <c r="AE37" s="14"/>
      <c r="AF37" s="14"/>
      <c r="AG37" s="14"/>
      <c r="AH37" s="14"/>
      <c r="AI37" s="14"/>
      <c r="AJ37" s="15"/>
      <c r="AK37" s="6">
        <f>D60</f>
        <v>0</v>
      </c>
      <c r="AL37" s="6" t="str">
        <f t="shared" si="1"/>
        <v/>
      </c>
      <c r="BG37" s="3" t="s">
        <v>21</v>
      </c>
      <c r="BH37" s="3">
        <v>1.5</v>
      </c>
      <c r="BM37" s="3" t="s">
        <v>147</v>
      </c>
      <c r="BN37" s="89" t="s">
        <v>167</v>
      </c>
      <c r="BQ37" s="3">
        <v>15</v>
      </c>
      <c r="BR37" s="33" t="s">
        <v>132</v>
      </c>
      <c r="BS37" s="6" t="s">
        <v>195</v>
      </c>
      <c r="BT37" s="34">
        <v>0.5</v>
      </c>
      <c r="BU37" s="189"/>
      <c r="CG37" s="168"/>
      <c r="CH37" s="220"/>
      <c r="CI37" s="220"/>
      <c r="CJ37" s="220"/>
      <c r="CK37" s="242"/>
      <c r="CL37" s="242"/>
      <c r="CM37" s="62"/>
      <c r="CN37" s="62"/>
      <c r="CO37" s="62"/>
      <c r="CP37" s="62"/>
      <c r="CQ37" s="62"/>
      <c r="CR37" s="176"/>
      <c r="CS37" s="176"/>
      <c r="CT37" s="176"/>
      <c r="CU37" s="176"/>
      <c r="CV37" s="210"/>
      <c r="CW37" s="231"/>
      <c r="CX37" s="231"/>
      <c r="CY37" s="231"/>
      <c r="CZ37" s="248"/>
      <c r="DB37" s="168"/>
      <c r="DC37" s="220"/>
      <c r="DD37" s="3"/>
      <c r="DE37" s="3"/>
      <c r="DF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25.8" customHeight="1" thickBot="1" x14ac:dyDescent="0.35">
      <c r="B38" s="168"/>
      <c r="C38" s="246"/>
      <c r="D38" s="246"/>
      <c r="E38" s="220"/>
      <c r="F38" s="227" t="s">
        <v>39</v>
      </c>
      <c r="G38" s="228"/>
      <c r="H38" s="62"/>
      <c r="I38" s="62"/>
      <c r="J38" s="62"/>
      <c r="K38" s="62"/>
      <c r="L38" s="62"/>
      <c r="M38" s="175"/>
      <c r="N38" s="175"/>
      <c r="O38" s="175"/>
      <c r="P38" s="175"/>
      <c r="Q38" s="100"/>
      <c r="R38" s="100"/>
      <c r="S38" s="209" t="str">
        <f>IF($U$6=1,AH39,IF($U$6=2,AI39,IF($U$6=3,AJ39,IF($U$6="",""))))</f>
        <v/>
      </c>
      <c r="T38" s="231"/>
      <c r="U38" s="231"/>
      <c r="V38" s="231"/>
      <c r="W38" s="249"/>
      <c r="AE38" s="14"/>
      <c r="AF38" s="14"/>
      <c r="AG38" s="14"/>
      <c r="AH38" s="14"/>
      <c r="AI38" s="14"/>
      <c r="AJ38" s="15"/>
      <c r="AK38" s="6">
        <f>D61</f>
        <v>0</v>
      </c>
      <c r="AL38" s="6" t="str">
        <f t="shared" si="1"/>
        <v/>
      </c>
      <c r="BG38" s="3" t="s">
        <v>37</v>
      </c>
      <c r="BH38" s="3">
        <v>1.7</v>
      </c>
      <c r="BM38" s="3" t="s">
        <v>148</v>
      </c>
      <c r="BN38" s="89">
        <v>0</v>
      </c>
      <c r="BQ38" s="3">
        <v>16</v>
      </c>
      <c r="BR38" s="35" t="s">
        <v>133</v>
      </c>
      <c r="BS38" s="29" t="s">
        <v>194</v>
      </c>
      <c r="BT38" s="36">
        <v>0.4</v>
      </c>
      <c r="BU38" s="189"/>
      <c r="CG38" s="168"/>
      <c r="CH38" s="220"/>
      <c r="CI38" s="220"/>
      <c r="CJ38" s="220"/>
      <c r="CK38" s="227"/>
      <c r="CL38" s="228"/>
      <c r="CM38" s="62"/>
      <c r="CN38" s="62"/>
      <c r="CO38" s="62"/>
      <c r="CP38" s="62"/>
      <c r="CQ38" s="62"/>
      <c r="CR38" s="177"/>
      <c r="CS38" s="177"/>
      <c r="CT38" s="177"/>
      <c r="CU38" s="177"/>
      <c r="CV38" s="211"/>
      <c r="CW38" s="231"/>
      <c r="CX38" s="231"/>
      <c r="CY38" s="231"/>
      <c r="CZ38" s="249"/>
      <c r="DB38" s="168"/>
      <c r="DC38" s="220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25.8" customHeight="1" x14ac:dyDescent="0.3">
      <c r="B39" s="168"/>
      <c r="C39" s="246"/>
      <c r="D39" s="246"/>
      <c r="E39" s="220"/>
      <c r="F39" s="239" t="s">
        <v>10</v>
      </c>
      <c r="G39" s="224"/>
      <c r="H39" s="63"/>
      <c r="I39" s="63"/>
      <c r="J39" s="63"/>
      <c r="K39" s="63"/>
      <c r="L39" s="63"/>
      <c r="M39" s="176"/>
      <c r="N39" s="176"/>
      <c r="O39" s="176"/>
      <c r="P39" s="176"/>
      <c r="Q39" s="101"/>
      <c r="R39" s="101"/>
      <c r="S39" s="210"/>
      <c r="T39" s="231" t="s">
        <v>188</v>
      </c>
      <c r="U39" s="231"/>
      <c r="V39" s="231"/>
      <c r="W39" s="248"/>
      <c r="AE39" s="198">
        <f>C36</f>
        <v>0</v>
      </c>
      <c r="AF39" s="201">
        <f>D36</f>
        <v>0</v>
      </c>
      <c r="AG39" s="201">
        <f>E36</f>
        <v>0</v>
      </c>
      <c r="AH39" s="201" t="str">
        <f>IFERROR((IF(AE39="","",INDEX($BE:$BE,MATCH(AE39,$BD:$BD,0)))),"")</f>
        <v/>
      </c>
      <c r="AI39" s="201" t="str">
        <f>IFERROR((IF(AF39="","",INDEX($BE:$BE,MATCH(AF39,$BD:$BD,0)))),"")</f>
        <v/>
      </c>
      <c r="AJ39" s="195" t="str">
        <f>IFERROR((IF(AG39="","",INDEX($BE:$BE,MATCH(AG39,$BD:$BD,0)))),"")</f>
        <v/>
      </c>
      <c r="AK39" s="6">
        <f>D74</f>
        <v>0</v>
      </c>
      <c r="AL39" s="6" t="str">
        <f t="shared" si="1"/>
        <v/>
      </c>
      <c r="BM39" s="3" t="s">
        <v>149</v>
      </c>
      <c r="BN39" s="89">
        <v>0</v>
      </c>
      <c r="BQ39" s="3">
        <v>17</v>
      </c>
      <c r="BR39" s="30" t="s">
        <v>106</v>
      </c>
      <c r="BS39" s="31" t="s">
        <v>195</v>
      </c>
      <c r="BT39" s="32">
        <v>0.5</v>
      </c>
      <c r="BU39" s="189">
        <f>SUM(BT39:BT43)</f>
        <v>1.8</v>
      </c>
      <c r="CG39" s="168"/>
      <c r="CH39" s="220"/>
      <c r="CI39" s="220"/>
      <c r="CJ39" s="220"/>
      <c r="CK39" s="239"/>
      <c r="CL39" s="224"/>
      <c r="CM39" s="63"/>
      <c r="CN39" s="63"/>
      <c r="CO39" s="63"/>
      <c r="CP39" s="63"/>
      <c r="CQ39" s="63"/>
      <c r="CR39" s="64"/>
      <c r="CS39" s="10"/>
      <c r="CW39" s="231"/>
      <c r="CX39" s="231"/>
      <c r="CY39" s="231"/>
      <c r="CZ39" s="248"/>
      <c r="DB39" s="168"/>
      <c r="DC39" s="220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45"/>
      <c r="FW39" s="145"/>
      <c r="FX39" s="145"/>
      <c r="FY39" s="145"/>
      <c r="FZ39" s="145"/>
      <c r="GA39" s="145"/>
      <c r="GB39" s="145"/>
      <c r="GC39" s="145"/>
      <c r="GD39" s="145"/>
      <c r="GE39" s="145"/>
      <c r="GF39" s="145"/>
      <c r="GG39" s="145"/>
      <c r="GH39" s="145"/>
      <c r="GI39" s="145"/>
      <c r="GJ39" s="145"/>
      <c r="GK39" s="145"/>
      <c r="GL39" s="145"/>
      <c r="GM39" s="145"/>
      <c r="GN39" s="145"/>
      <c r="GO39" s="145"/>
      <c r="GP39" s="145"/>
      <c r="GQ39" s="145"/>
      <c r="GR39" s="145"/>
      <c r="GS39" s="145"/>
      <c r="GT39" s="145"/>
      <c r="GU39" s="145"/>
      <c r="GV39" s="145"/>
      <c r="GW39" s="145"/>
      <c r="GX39" s="145"/>
      <c r="GY39" s="145"/>
      <c r="GZ39" s="145"/>
      <c r="HA39" s="145"/>
      <c r="HB39" s="145"/>
      <c r="HC39" s="145"/>
      <c r="HD39" s="145"/>
      <c r="HE39" s="145"/>
      <c r="HF39" s="145"/>
      <c r="HG39" s="145"/>
      <c r="HH39" s="145"/>
      <c r="HI39" s="145"/>
      <c r="HJ39" s="145"/>
      <c r="HK39" s="145"/>
      <c r="HL39" s="145"/>
      <c r="HM39" s="145"/>
      <c r="HN39" s="145"/>
      <c r="HO39" s="145"/>
      <c r="HP39" s="145"/>
      <c r="HQ39" s="145"/>
      <c r="HR39" s="145"/>
      <c r="HS39" s="145"/>
      <c r="HT39" s="145"/>
      <c r="HU39" s="145"/>
      <c r="HV39" s="145"/>
      <c r="HW39" s="145"/>
      <c r="HX39" s="145"/>
      <c r="HY39" s="145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25.8" customHeight="1" x14ac:dyDescent="0.3">
      <c r="B40" s="168"/>
      <c r="C40" s="247"/>
      <c r="D40" s="247"/>
      <c r="E40" s="220"/>
      <c r="F40" s="206" t="s">
        <v>74</v>
      </c>
      <c r="G40" s="207"/>
      <c r="H40" s="63"/>
      <c r="I40" s="63"/>
      <c r="J40" s="63"/>
      <c r="K40" s="63"/>
      <c r="L40" s="63"/>
      <c r="M40" s="177"/>
      <c r="N40" s="177"/>
      <c r="O40" s="177"/>
      <c r="P40" s="177"/>
      <c r="Q40" s="102"/>
      <c r="R40" s="102"/>
      <c r="S40" s="211"/>
      <c r="T40" s="231"/>
      <c r="U40" s="231"/>
      <c r="V40" s="231"/>
      <c r="W40" s="249"/>
      <c r="AE40" s="199"/>
      <c r="AF40" s="202"/>
      <c r="AG40" s="202"/>
      <c r="AH40" s="202"/>
      <c r="AI40" s="202"/>
      <c r="AJ40" s="196"/>
      <c r="AK40" s="6">
        <f>D75</f>
        <v>0</v>
      </c>
      <c r="AL40" s="6" t="str">
        <f t="shared" si="1"/>
        <v/>
      </c>
      <c r="BM40" s="3" t="s">
        <v>146</v>
      </c>
      <c r="BN40" s="89">
        <v>0</v>
      </c>
      <c r="BQ40" s="3">
        <v>18</v>
      </c>
      <c r="BR40" s="33" t="s">
        <v>107</v>
      </c>
      <c r="BS40" s="6" t="s">
        <v>196</v>
      </c>
      <c r="BT40" s="34">
        <v>0.7</v>
      </c>
      <c r="BU40" s="189"/>
      <c r="CG40" s="168"/>
      <c r="CH40" s="220"/>
      <c r="CI40" s="220"/>
      <c r="CJ40" s="220"/>
      <c r="CK40" s="206"/>
      <c r="CL40" s="207"/>
      <c r="CM40" s="63"/>
      <c r="CN40" s="63"/>
      <c r="CO40" s="63"/>
      <c r="CP40" s="63"/>
      <c r="CQ40" s="63"/>
      <c r="CR40" s="66"/>
      <c r="CS40" s="5"/>
      <c r="CW40" s="231"/>
      <c r="CX40" s="231"/>
      <c r="CY40" s="231"/>
      <c r="CZ40" s="249"/>
      <c r="DB40" s="168"/>
      <c r="DC40" s="220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45"/>
      <c r="FW40" s="145"/>
      <c r="FX40" s="145"/>
      <c r="FY40" s="145"/>
      <c r="FZ40" s="145"/>
      <c r="GA40" s="145"/>
      <c r="GB40" s="145"/>
      <c r="GC40" s="145"/>
      <c r="GD40" s="145"/>
      <c r="GE40" s="145"/>
      <c r="GF40" s="145"/>
      <c r="GG40" s="145"/>
      <c r="GH40" s="145"/>
      <c r="GI40" s="145"/>
      <c r="GJ40" s="145"/>
      <c r="GK40" s="145"/>
      <c r="GL40" s="145"/>
      <c r="GM40" s="145"/>
      <c r="GN40" s="145"/>
      <c r="GO40" s="145"/>
      <c r="GP40" s="145"/>
      <c r="GQ40" s="145"/>
      <c r="GR40" s="145"/>
      <c r="GS40" s="145"/>
      <c r="GT40" s="145"/>
      <c r="GU40" s="145"/>
      <c r="GV40" s="145"/>
      <c r="GW40" s="145"/>
      <c r="GX40" s="145"/>
      <c r="GY40" s="145"/>
      <c r="GZ40" s="145"/>
      <c r="HA40" s="145"/>
      <c r="HB40" s="145"/>
      <c r="HC40" s="145"/>
      <c r="HD40" s="145"/>
      <c r="HE40" s="145"/>
      <c r="HF40" s="145"/>
      <c r="HG40" s="145"/>
      <c r="HH40" s="145"/>
      <c r="HI40" s="145"/>
      <c r="HJ40" s="145"/>
      <c r="HK40" s="145"/>
      <c r="HL40" s="145"/>
      <c r="HM40" s="145"/>
      <c r="HN40" s="145"/>
      <c r="HO40" s="145"/>
      <c r="HP40" s="145"/>
      <c r="HQ40" s="145"/>
      <c r="HR40" s="145"/>
      <c r="HS40" s="145"/>
      <c r="HT40" s="145"/>
      <c r="HU40" s="145"/>
      <c r="HV40" s="145"/>
      <c r="HW40" s="145"/>
      <c r="HX40" s="145"/>
      <c r="HY40" s="145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99" customFormat="1" ht="11.4" customHeight="1" x14ac:dyDescent="0.3">
      <c r="A41" s="145"/>
      <c r="B41" s="118"/>
      <c r="C41" s="119"/>
      <c r="D41" s="119"/>
      <c r="E41" s="119"/>
      <c r="F41" s="120"/>
      <c r="G41" s="120"/>
      <c r="H41" s="121"/>
      <c r="I41" s="121"/>
      <c r="J41" s="121"/>
      <c r="K41" s="121"/>
      <c r="L41" s="121"/>
      <c r="M41" s="122"/>
      <c r="N41" s="122"/>
      <c r="O41" s="122"/>
      <c r="P41" s="122"/>
      <c r="Q41" s="122"/>
      <c r="R41" s="122"/>
      <c r="S41" s="123"/>
      <c r="T41" s="124"/>
      <c r="U41" s="124"/>
      <c r="V41" s="124"/>
      <c r="W41" s="125"/>
      <c r="AE41" s="199"/>
      <c r="AF41" s="202"/>
      <c r="AG41" s="202"/>
      <c r="AH41" s="202"/>
      <c r="AI41" s="202"/>
      <c r="AJ41" s="196"/>
      <c r="AK41" s="6"/>
      <c r="AL41" s="6"/>
      <c r="BN41" s="89"/>
      <c r="BR41" s="33"/>
      <c r="BS41" s="6"/>
      <c r="BT41" s="34"/>
      <c r="BU41" s="189"/>
      <c r="CG41" s="83"/>
      <c r="CH41" s="117"/>
      <c r="CI41" s="117"/>
      <c r="CJ41" s="117"/>
      <c r="CK41" s="104"/>
      <c r="CL41" s="104"/>
      <c r="CM41" s="105"/>
      <c r="CN41" s="105"/>
      <c r="CO41" s="105"/>
      <c r="CP41" s="105"/>
      <c r="CQ41" s="105"/>
      <c r="CR41" s="66"/>
      <c r="CS41" s="5"/>
      <c r="CW41" s="106"/>
      <c r="CX41" s="106"/>
      <c r="CY41" s="106"/>
      <c r="CZ41" s="107"/>
      <c r="DB41" s="83"/>
      <c r="DC41" s="117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  <c r="GK41" s="145"/>
      <c r="GL41" s="145"/>
      <c r="GM41" s="145"/>
      <c r="GN41" s="145"/>
      <c r="GO41" s="145"/>
      <c r="GP41" s="145"/>
      <c r="GQ41" s="145"/>
      <c r="GR41" s="145"/>
      <c r="GS41" s="145"/>
      <c r="GT41" s="145"/>
      <c r="GU41" s="145"/>
      <c r="GV41" s="145"/>
      <c r="GW41" s="145"/>
      <c r="GX41" s="145"/>
      <c r="GY41" s="145"/>
      <c r="GZ41" s="145"/>
      <c r="HA41" s="145"/>
      <c r="HB41" s="145"/>
      <c r="HC41" s="145"/>
      <c r="HD41" s="145"/>
      <c r="HE41" s="145"/>
      <c r="HF41" s="145"/>
      <c r="HG41" s="145"/>
      <c r="HH41" s="145"/>
      <c r="HI41" s="145"/>
      <c r="HJ41" s="145"/>
      <c r="HK41" s="145"/>
      <c r="HL41" s="145"/>
      <c r="HM41" s="145"/>
      <c r="HN41" s="145"/>
      <c r="HO41" s="145"/>
      <c r="HP41" s="145"/>
      <c r="HQ41" s="145"/>
      <c r="HR41" s="145"/>
      <c r="HS41" s="145"/>
      <c r="HT41" s="145"/>
      <c r="HU41" s="145"/>
      <c r="HV41" s="145"/>
      <c r="HW41" s="145"/>
      <c r="HX41" s="145"/>
      <c r="HY41" s="145"/>
    </row>
    <row r="42" spans="1:255" ht="7.8" customHeight="1" x14ac:dyDescent="0.3">
      <c r="AE42" s="199"/>
      <c r="AF42" s="202"/>
      <c r="AG42" s="202"/>
      <c r="AH42" s="202"/>
      <c r="AI42" s="202"/>
      <c r="AJ42" s="196"/>
      <c r="AK42" s="6">
        <f>D76</f>
        <v>0</v>
      </c>
      <c r="AL42" s="6" t="str">
        <f>IFERROR((IF(AK42="","",INDEX($BH:$BH,MATCH(AK42,$BG:$BG,0)))),"")</f>
        <v/>
      </c>
      <c r="BM42" s="3" t="s">
        <v>158</v>
      </c>
      <c r="BN42" s="89">
        <v>0</v>
      </c>
      <c r="BQ42" s="3">
        <v>19</v>
      </c>
      <c r="BR42" s="33" t="s">
        <v>108</v>
      </c>
      <c r="BS42" s="6" t="s">
        <v>193</v>
      </c>
      <c r="BT42" s="34">
        <v>0.4</v>
      </c>
      <c r="BU42" s="189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45"/>
      <c r="FW42" s="145"/>
      <c r="FX42" s="145"/>
      <c r="FY42" s="145"/>
      <c r="FZ42" s="145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  <c r="GK42" s="145"/>
      <c r="GL42" s="145"/>
      <c r="GM42" s="145"/>
      <c r="GN42" s="145"/>
      <c r="GO42" s="145"/>
      <c r="GP42" s="145"/>
      <c r="GQ42" s="145"/>
      <c r="GR42" s="145"/>
      <c r="GS42" s="145"/>
      <c r="GT42" s="145"/>
      <c r="GU42" s="145"/>
      <c r="GV42" s="145"/>
      <c r="GW42" s="145"/>
      <c r="GX42" s="145"/>
      <c r="GY42" s="145"/>
      <c r="GZ42" s="145"/>
      <c r="HA42" s="145"/>
      <c r="HB42" s="145"/>
      <c r="HC42" s="145"/>
      <c r="HD42" s="145"/>
      <c r="HE42" s="145"/>
      <c r="HF42" s="145"/>
      <c r="HG42" s="145"/>
      <c r="HH42" s="145"/>
      <c r="HI42" s="145"/>
      <c r="HJ42" s="145"/>
      <c r="HK42" s="145"/>
      <c r="HL42" s="145"/>
      <c r="HM42" s="145"/>
      <c r="HN42" s="145"/>
      <c r="HO42" s="145"/>
      <c r="HP42" s="145"/>
      <c r="HQ42" s="145"/>
      <c r="HR42" s="145"/>
      <c r="HS42" s="145"/>
      <c r="HT42" s="145"/>
      <c r="HU42" s="145"/>
      <c r="HV42" s="145"/>
      <c r="HW42" s="145"/>
      <c r="HX42" s="145"/>
      <c r="HY42" s="145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34.200000000000003" customHeight="1" thickBot="1" x14ac:dyDescent="0.35">
      <c r="B43" s="159" t="s">
        <v>70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AE43" s="199"/>
      <c r="AF43" s="202"/>
      <c r="AG43" s="202"/>
      <c r="AH43" s="202"/>
      <c r="AI43" s="202"/>
      <c r="AJ43" s="196"/>
      <c r="AK43" s="6">
        <f>D77</f>
        <v>0</v>
      </c>
      <c r="AL43" s="6" t="str">
        <f>IFERROR((IF(AK43="","",INDEX($BH:$BH,MATCH(AK43,$BG:$BG,0)))),"")</f>
        <v/>
      </c>
      <c r="BM43" s="3" t="s">
        <v>137</v>
      </c>
      <c r="BN43" s="89">
        <v>0</v>
      </c>
      <c r="BQ43" s="3">
        <v>20</v>
      </c>
      <c r="BR43" s="35" t="s">
        <v>109</v>
      </c>
      <c r="BS43" s="29" t="s">
        <v>13</v>
      </c>
      <c r="BT43" s="36">
        <v>0.2</v>
      </c>
      <c r="BU43" s="18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B43" s="159"/>
      <c r="DC43" s="344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  <c r="GF43" s="145"/>
      <c r="GG43" s="145"/>
      <c r="GH43" s="145"/>
      <c r="GI43" s="145"/>
      <c r="GJ43" s="145"/>
      <c r="GK43" s="145"/>
      <c r="GL43" s="145"/>
      <c r="GM43" s="145"/>
      <c r="GN43" s="145"/>
      <c r="GO43" s="145"/>
      <c r="GP43" s="145"/>
      <c r="GQ43" s="145"/>
      <c r="GR43" s="145"/>
      <c r="GS43" s="145"/>
      <c r="GT43" s="145"/>
      <c r="GU43" s="145"/>
      <c r="GV43" s="145"/>
      <c r="GW43" s="145"/>
      <c r="GX43" s="145"/>
      <c r="GY43" s="145"/>
      <c r="GZ43" s="145"/>
      <c r="HA43" s="145"/>
      <c r="HB43" s="145"/>
      <c r="HC43" s="145"/>
      <c r="HD43" s="145"/>
      <c r="HE43" s="145"/>
      <c r="HF43" s="145"/>
      <c r="HG43" s="145"/>
      <c r="HH43" s="145"/>
      <c r="HI43" s="145"/>
      <c r="HJ43" s="145"/>
      <c r="HK43" s="145"/>
      <c r="HL43" s="145"/>
      <c r="HM43" s="145"/>
      <c r="HN43" s="145"/>
      <c r="HO43" s="145"/>
      <c r="HP43" s="145"/>
      <c r="HQ43" s="145"/>
      <c r="HR43" s="145"/>
      <c r="HS43" s="145"/>
      <c r="HT43" s="145"/>
      <c r="HU43" s="145"/>
      <c r="HV43" s="145"/>
      <c r="HW43" s="145"/>
      <c r="HX43" s="145"/>
      <c r="HY43" s="145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7.8" customHeight="1" thickBot="1" x14ac:dyDescent="0.35">
      <c r="B44" s="3"/>
      <c r="AE44" s="199"/>
      <c r="AF44" s="202"/>
      <c r="AG44" s="202"/>
      <c r="AH44" s="202"/>
      <c r="AI44" s="202"/>
      <c r="AJ44" s="196"/>
      <c r="AK44" s="6"/>
      <c r="AL44" s="6"/>
      <c r="BM44" s="3" t="s">
        <v>155</v>
      </c>
      <c r="BN44" s="89">
        <v>0</v>
      </c>
      <c r="BQ44" s="3">
        <v>21</v>
      </c>
      <c r="BR44" s="33" t="s">
        <v>110</v>
      </c>
      <c r="BS44" s="6" t="s">
        <v>193</v>
      </c>
      <c r="BT44" s="34">
        <v>0.4</v>
      </c>
      <c r="BU44" s="41"/>
      <c r="CG44" s="3"/>
      <c r="DB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45"/>
      <c r="GY44" s="145"/>
      <c r="GZ44" s="145"/>
      <c r="HA44" s="145"/>
      <c r="HB44" s="145"/>
      <c r="HC44" s="145"/>
      <c r="HD44" s="145"/>
      <c r="HE44" s="145"/>
      <c r="HF44" s="145"/>
      <c r="HG44" s="145"/>
      <c r="HH44" s="145"/>
      <c r="HI44" s="145"/>
      <c r="HJ44" s="145"/>
      <c r="HK44" s="145"/>
      <c r="HL44" s="145"/>
      <c r="HM44" s="145"/>
      <c r="HN44" s="145"/>
      <c r="HO44" s="145"/>
      <c r="HP44" s="145"/>
      <c r="HQ44" s="145"/>
      <c r="HR44" s="145"/>
      <c r="HS44" s="145"/>
      <c r="HT44" s="145"/>
      <c r="HU44" s="145"/>
      <c r="HV44" s="145"/>
      <c r="HW44" s="145"/>
      <c r="HX44" s="145"/>
      <c r="HY44" s="145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99" customFormat="1" ht="22.2" customHeight="1" x14ac:dyDescent="0.3">
      <c r="A45" s="145"/>
      <c r="B45" s="299" t="s">
        <v>208</v>
      </c>
      <c r="C45" s="300"/>
      <c r="D45" s="261" t="str">
        <f>IF($H$9="","",$H$9)</f>
        <v/>
      </c>
      <c r="E45" s="261"/>
      <c r="F45" s="261"/>
      <c r="G45" s="261"/>
      <c r="H45" s="132" t="s">
        <v>209</v>
      </c>
      <c r="I45" s="133" t="s">
        <v>210</v>
      </c>
      <c r="AE45" s="199"/>
      <c r="AF45" s="202"/>
      <c r="AG45" s="202"/>
      <c r="AH45" s="202"/>
      <c r="AI45" s="202"/>
      <c r="AJ45" s="196"/>
      <c r="AK45" s="6"/>
      <c r="AL45" s="6"/>
      <c r="BN45" s="89"/>
      <c r="BR45" s="33"/>
      <c r="BS45" s="6"/>
      <c r="BT45" s="34"/>
      <c r="BU45" s="98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</row>
    <row r="46" spans="1:255" s="99" customFormat="1" ht="22.2" customHeight="1" thickBot="1" x14ac:dyDescent="0.35">
      <c r="A46" s="145"/>
      <c r="B46" s="243" t="s">
        <v>207</v>
      </c>
      <c r="C46" s="244"/>
      <c r="D46" s="262" t="str">
        <f>IF($O$9="","",$O$9)</f>
        <v/>
      </c>
      <c r="E46" s="262"/>
      <c r="F46" s="262"/>
      <c r="G46" s="262"/>
      <c r="H46" s="134" t="str">
        <f>IF($W$7="","",$W$7)</f>
        <v/>
      </c>
      <c r="I46" s="135" t="str">
        <f>IF($W$8="","",$W$8)</f>
        <v/>
      </c>
      <c r="AE46" s="199"/>
      <c r="AF46" s="202"/>
      <c r="AG46" s="202"/>
      <c r="AH46" s="202"/>
      <c r="AI46" s="202"/>
      <c r="AJ46" s="196"/>
      <c r="AK46" s="6"/>
      <c r="AL46" s="6"/>
      <c r="BN46" s="89"/>
      <c r="BR46" s="33"/>
      <c r="BS46" s="6"/>
      <c r="BT46" s="34"/>
      <c r="BU46" s="98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</row>
    <row r="47" spans="1:255" s="99" customFormat="1" ht="7.2" customHeight="1" thickBot="1" x14ac:dyDescent="0.35">
      <c r="A47" s="145"/>
      <c r="AE47" s="199"/>
      <c r="AF47" s="202"/>
      <c r="AG47" s="202"/>
      <c r="AH47" s="202"/>
      <c r="AI47" s="202"/>
      <c r="AJ47" s="196"/>
      <c r="AK47" s="6"/>
      <c r="AL47" s="6"/>
      <c r="BN47" s="89"/>
      <c r="BR47" s="33"/>
      <c r="BS47" s="6"/>
      <c r="BT47" s="34"/>
      <c r="BU47" s="98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45"/>
      <c r="FV47" s="145"/>
      <c r="FW47" s="145"/>
      <c r="FX47" s="145"/>
      <c r="FY47" s="145"/>
      <c r="FZ47" s="145"/>
      <c r="GA47" s="145"/>
      <c r="GB47" s="145"/>
      <c r="GC47" s="145"/>
      <c r="GD47" s="145"/>
      <c r="GE47" s="145"/>
      <c r="GF47" s="145"/>
      <c r="GG47" s="145"/>
      <c r="GH47" s="145"/>
      <c r="GI47" s="145"/>
      <c r="GJ47" s="145"/>
      <c r="GK47" s="145"/>
      <c r="GL47" s="145"/>
      <c r="GM47" s="145"/>
      <c r="GN47" s="145"/>
      <c r="GO47" s="145"/>
      <c r="GP47" s="145"/>
      <c r="GQ47" s="145"/>
      <c r="GR47" s="145"/>
      <c r="GS47" s="145"/>
      <c r="GT47" s="145"/>
      <c r="GU47" s="145"/>
      <c r="GV47" s="145"/>
      <c r="GW47" s="145"/>
      <c r="GX47" s="145"/>
      <c r="GY47" s="145"/>
      <c r="GZ47" s="145"/>
      <c r="HA47" s="145"/>
      <c r="HB47" s="145"/>
      <c r="HC47" s="145"/>
      <c r="HD47" s="145"/>
      <c r="HE47" s="145"/>
      <c r="HF47" s="145"/>
      <c r="HG47" s="145"/>
      <c r="HH47" s="145"/>
      <c r="HI47" s="145"/>
      <c r="HJ47" s="145"/>
      <c r="HK47" s="145"/>
      <c r="HL47" s="145"/>
      <c r="HM47" s="145"/>
      <c r="HN47" s="145"/>
      <c r="HO47" s="145"/>
      <c r="HP47" s="145"/>
      <c r="HQ47" s="145"/>
      <c r="HR47" s="145"/>
      <c r="HS47" s="145"/>
      <c r="HT47" s="145"/>
      <c r="HU47" s="145"/>
      <c r="HV47" s="145"/>
      <c r="HW47" s="145"/>
      <c r="HX47" s="145"/>
      <c r="HY47" s="145"/>
    </row>
    <row r="48" spans="1:255" ht="22.8" customHeight="1" x14ac:dyDescent="0.3">
      <c r="A48" s="145">
        <f>INDEX(BV21:BV31,MATCH(C48,BW21:BW31,0))</f>
        <v>5</v>
      </c>
      <c r="B48" s="168" t="str">
        <f>IF($U$6=1,"Nível 1","")</f>
        <v/>
      </c>
      <c r="C48" s="289" t="s">
        <v>87</v>
      </c>
      <c r="D48" s="290"/>
      <c r="E48" s="290"/>
      <c r="F48" s="290"/>
      <c r="G48" s="291"/>
      <c r="H48" s="190" t="s">
        <v>5</v>
      </c>
      <c r="I48" s="191"/>
      <c r="J48" s="67" t="s">
        <v>71</v>
      </c>
      <c r="K48" s="67" t="s">
        <v>6</v>
      </c>
      <c r="L48" s="67" t="s">
        <v>72</v>
      </c>
      <c r="M48" s="67" t="s">
        <v>73</v>
      </c>
      <c r="N48" s="67" t="s">
        <v>7</v>
      </c>
      <c r="O48" s="356" t="str">
        <f>IF(B48="","","Nota CP")</f>
        <v/>
      </c>
      <c r="P48" s="232" t="s">
        <v>185</v>
      </c>
      <c r="Q48" s="232" t="s">
        <v>186</v>
      </c>
      <c r="R48" s="232" t="s">
        <v>187</v>
      </c>
      <c r="S48" s="232" t="s">
        <v>205</v>
      </c>
      <c r="T48" s="232" t="s">
        <v>206</v>
      </c>
      <c r="U48" s="321" t="str">
        <f>IF(B48="","","Dif.")</f>
        <v/>
      </c>
      <c r="AE48" s="199"/>
      <c r="AF48" s="202"/>
      <c r="AG48" s="202"/>
      <c r="AH48" s="202"/>
      <c r="AI48" s="202"/>
      <c r="AJ48" s="196"/>
      <c r="AK48" s="6">
        <f>D78</f>
        <v>0</v>
      </c>
      <c r="AL48" s="6" t="str">
        <f>IFERROR((IF(AK48="","",INDEX($BH:$BH,MATCH(AK48,$BG:$BG,0)))),"")</f>
        <v/>
      </c>
      <c r="BM48" s="3" t="s">
        <v>155</v>
      </c>
      <c r="BN48" s="89">
        <v>0</v>
      </c>
      <c r="BQ48" s="3">
        <v>22</v>
      </c>
      <c r="BR48" s="30" t="s">
        <v>111</v>
      </c>
      <c r="BS48" s="31" t="s">
        <v>191</v>
      </c>
      <c r="BT48" s="32">
        <v>0.3</v>
      </c>
      <c r="BU48" s="189">
        <f>SUM(BT48:BT51)</f>
        <v>1.7</v>
      </c>
      <c r="CG48" s="313"/>
      <c r="CH48" s="289"/>
      <c r="CI48" s="290"/>
      <c r="CJ48" s="290"/>
      <c r="CK48" s="290"/>
      <c r="CL48" s="291"/>
      <c r="CM48" s="190"/>
      <c r="CN48" s="191"/>
      <c r="CO48" s="67"/>
      <c r="CP48" s="67"/>
      <c r="CQ48" s="67"/>
      <c r="CR48" s="67"/>
      <c r="CS48" s="67"/>
      <c r="CT48" s="356"/>
      <c r="CU48" s="319"/>
      <c r="CV48" s="319"/>
      <c r="CW48" s="319"/>
      <c r="CX48" s="321"/>
      <c r="DB48" s="168"/>
      <c r="DC48" s="289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22.8" x14ac:dyDescent="0.3">
      <c r="B49" s="168"/>
      <c r="C49" s="292"/>
      <c r="D49" s="293"/>
      <c r="E49" s="293"/>
      <c r="F49" s="293"/>
      <c r="G49" s="294"/>
      <c r="H49" s="192"/>
      <c r="I49" s="193"/>
      <c r="J49" s="60">
        <v>2</v>
      </c>
      <c r="K49" s="60">
        <v>1.5</v>
      </c>
      <c r="L49" s="60">
        <v>1</v>
      </c>
      <c r="M49" s="60">
        <v>0.5</v>
      </c>
      <c r="N49" s="61">
        <v>0.25</v>
      </c>
      <c r="O49" s="357"/>
      <c r="P49" s="233"/>
      <c r="Q49" s="233"/>
      <c r="R49" s="233"/>
      <c r="S49" s="233"/>
      <c r="T49" s="233"/>
      <c r="U49" s="322"/>
      <c r="AE49" s="200"/>
      <c r="AF49" s="203"/>
      <c r="AG49" s="203"/>
      <c r="AH49" s="203"/>
      <c r="AI49" s="203"/>
      <c r="AJ49" s="197"/>
      <c r="AK49" s="6">
        <f>D71</f>
        <v>0</v>
      </c>
      <c r="AL49" s="6" t="str">
        <f>IFERROR((IF(AK49="","",INDEX($BH:$BH,MATCH(AK49,$BG:$BG,0)))),"")</f>
        <v/>
      </c>
      <c r="BM49" s="3" t="s">
        <v>156</v>
      </c>
      <c r="BN49" s="89">
        <v>0</v>
      </c>
      <c r="BQ49" s="3">
        <v>23</v>
      </c>
      <c r="BR49" s="33" t="s">
        <v>112</v>
      </c>
      <c r="BS49" s="6" t="s">
        <v>196</v>
      </c>
      <c r="BT49" s="34">
        <v>0.7</v>
      </c>
      <c r="BU49" s="189"/>
      <c r="CG49" s="314"/>
      <c r="CH49" s="292"/>
      <c r="CI49" s="293"/>
      <c r="CJ49" s="293"/>
      <c r="CK49" s="293"/>
      <c r="CL49" s="294"/>
      <c r="CM49" s="192"/>
      <c r="CN49" s="193"/>
      <c r="CO49" s="60"/>
      <c r="CP49" s="60"/>
      <c r="CQ49" s="60"/>
      <c r="CR49" s="60"/>
      <c r="CS49" s="61"/>
      <c r="CT49" s="357"/>
      <c r="CU49" s="320"/>
      <c r="CV49" s="320"/>
      <c r="CW49" s="320"/>
      <c r="CX49" s="322"/>
      <c r="DB49" s="168"/>
      <c r="DC49" s="344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5"/>
      <c r="GN49" s="145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45"/>
      <c r="HA49" s="145"/>
      <c r="HB49" s="145"/>
      <c r="HC49" s="145"/>
      <c r="HD49" s="145"/>
      <c r="HE49" s="145"/>
      <c r="HF49" s="145"/>
      <c r="HG49" s="145"/>
      <c r="HH49" s="145"/>
      <c r="HI49" s="145"/>
      <c r="HJ49" s="145"/>
      <c r="HK49" s="145"/>
      <c r="HL49" s="145"/>
      <c r="HM49" s="145"/>
      <c r="HN49" s="145"/>
      <c r="HO49" s="145"/>
      <c r="HP49" s="145"/>
      <c r="HQ49" s="145"/>
      <c r="HR49" s="145"/>
      <c r="HS49" s="145"/>
      <c r="HT49" s="145"/>
      <c r="HU49" s="145"/>
      <c r="HV49" s="145"/>
      <c r="HW49" s="145"/>
      <c r="HX49" s="145"/>
      <c r="HY49" s="145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22.8" customHeight="1" x14ac:dyDescent="0.3">
      <c r="B50" s="168"/>
      <c r="C50" s="295"/>
      <c r="D50" s="296"/>
      <c r="E50" s="296"/>
      <c r="F50" s="296"/>
      <c r="G50" s="297"/>
      <c r="H50" s="161" t="str">
        <f>IF($B$48="","","Entensão dos pés")</f>
        <v/>
      </c>
      <c r="I50" s="162"/>
      <c r="J50" s="40"/>
      <c r="K50" s="40"/>
      <c r="L50" s="40"/>
      <c r="M50" s="40"/>
      <c r="N50" s="40"/>
      <c r="O50" s="358"/>
      <c r="P50" s="175"/>
      <c r="Q50" s="91"/>
      <c r="R50" s="91"/>
      <c r="S50" s="175"/>
      <c r="T50" s="175"/>
      <c r="U50" s="361" t="str">
        <f>IF(SUM(G51:G54)=0,"",SUM(G51:G54))</f>
        <v/>
      </c>
      <c r="BM50" s="3" t="s">
        <v>157</v>
      </c>
      <c r="BN50" s="89">
        <v>0</v>
      </c>
      <c r="BQ50" s="3">
        <v>24</v>
      </c>
      <c r="BR50" s="33" t="s">
        <v>113</v>
      </c>
      <c r="BS50" s="6" t="s">
        <v>194</v>
      </c>
      <c r="BT50" s="34">
        <v>0.4</v>
      </c>
      <c r="BU50" s="189"/>
      <c r="CG50" s="314"/>
      <c r="CH50" s="295"/>
      <c r="CI50" s="296"/>
      <c r="CJ50" s="296"/>
      <c r="CK50" s="296"/>
      <c r="CL50" s="297"/>
      <c r="CM50" s="161"/>
      <c r="CN50" s="162"/>
      <c r="CO50" s="40"/>
      <c r="CP50" s="40"/>
      <c r="CQ50" s="40"/>
      <c r="CR50" s="40"/>
      <c r="CS50" s="40"/>
      <c r="CT50" s="358"/>
      <c r="CU50" s="175"/>
      <c r="CV50" s="175"/>
      <c r="CW50" s="175"/>
      <c r="CX50" s="361"/>
      <c r="DB50" s="168"/>
      <c r="DC50" s="344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45"/>
      <c r="GY50" s="145"/>
      <c r="GZ50" s="145"/>
      <c r="HA50" s="145"/>
      <c r="HB50" s="145"/>
      <c r="HC50" s="145"/>
      <c r="HD50" s="145"/>
      <c r="HE50" s="145"/>
      <c r="HF50" s="145"/>
      <c r="HG50" s="145"/>
      <c r="HH50" s="145"/>
      <c r="HI50" s="145"/>
      <c r="HJ50" s="145"/>
      <c r="HK50" s="145"/>
      <c r="HL50" s="145"/>
      <c r="HM50" s="145"/>
      <c r="HN50" s="145"/>
      <c r="HO50" s="145"/>
      <c r="HP50" s="145"/>
      <c r="HQ50" s="145"/>
      <c r="HR50" s="145"/>
      <c r="HS50" s="145"/>
      <c r="HT50" s="145"/>
      <c r="HU50" s="145"/>
      <c r="HV50" s="145"/>
      <c r="HW50" s="145"/>
      <c r="HX50" s="145"/>
      <c r="HY50" s="145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22.8" customHeight="1" thickBot="1" x14ac:dyDescent="0.35">
      <c r="A51" s="147" t="str">
        <f>CONCATENATE($A$48&amp;"."&amp;C51)</f>
        <v>5.1</v>
      </c>
      <c r="B51" s="168"/>
      <c r="C51" s="45">
        <v>1</v>
      </c>
      <c r="D51" s="221" t="str">
        <f>IFERROR(INDEX($BS$21:$BS$74,MATCH(A51,$BR$21:$BR$74,0)),"")</f>
        <v>Roda</v>
      </c>
      <c r="E51" s="221"/>
      <c r="F51" s="221"/>
      <c r="G51" s="84" t="str">
        <f>IFERROR(INDEX($BT$21:$BT$74,MATCH(#REF!,$BR$21:$BR$74,0)),"")</f>
        <v/>
      </c>
      <c r="H51" s="161" t="str">
        <f>IF($B$48="","","Alinha. segmentos")</f>
        <v/>
      </c>
      <c r="I51" s="162"/>
      <c r="J51" s="40"/>
      <c r="K51" s="40"/>
      <c r="L51" s="40"/>
      <c r="M51" s="40"/>
      <c r="N51" s="40"/>
      <c r="O51" s="359"/>
      <c r="P51" s="176"/>
      <c r="Q51" s="92"/>
      <c r="R51" s="92"/>
      <c r="S51" s="176"/>
      <c r="T51" s="176"/>
      <c r="U51" s="362"/>
      <c r="BM51" s="3" t="s">
        <v>136</v>
      </c>
      <c r="BN51" s="89">
        <v>0</v>
      </c>
      <c r="BQ51" s="3">
        <v>25</v>
      </c>
      <c r="BR51" s="35" t="s">
        <v>114</v>
      </c>
      <c r="BS51" s="29" t="s">
        <v>191</v>
      </c>
      <c r="BT51" s="36">
        <v>0.3</v>
      </c>
      <c r="BU51" s="189"/>
      <c r="CG51" s="314"/>
      <c r="CH51" s="45"/>
      <c r="CI51" s="350"/>
      <c r="CJ51" s="351"/>
      <c r="CK51" s="352"/>
      <c r="CL51" s="84"/>
      <c r="CM51" s="161"/>
      <c r="CN51" s="162"/>
      <c r="CO51" s="40"/>
      <c r="CP51" s="40"/>
      <c r="CQ51" s="40"/>
      <c r="CR51" s="40"/>
      <c r="CS51" s="40"/>
      <c r="CT51" s="359"/>
      <c r="CU51" s="176"/>
      <c r="CV51" s="176"/>
      <c r="CW51" s="176"/>
      <c r="CX51" s="362"/>
      <c r="DB51" s="168"/>
      <c r="DC51" s="45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5"/>
      <c r="GN51" s="145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45"/>
      <c r="HA51" s="145"/>
      <c r="HB51" s="145"/>
      <c r="HC51" s="145"/>
      <c r="HD51" s="145"/>
      <c r="HE51" s="145"/>
      <c r="HF51" s="145"/>
      <c r="HG51" s="145"/>
      <c r="HH51" s="145"/>
      <c r="HI51" s="145"/>
      <c r="HJ51" s="145"/>
      <c r="HK51" s="145"/>
      <c r="HL51" s="145"/>
      <c r="HM51" s="145"/>
      <c r="HN51" s="145"/>
      <c r="HO51" s="145"/>
      <c r="HP51" s="145"/>
      <c r="HQ51" s="145"/>
      <c r="HR51" s="145"/>
      <c r="HS51" s="145"/>
      <c r="HT51" s="145"/>
      <c r="HU51" s="145"/>
      <c r="HV51" s="145"/>
      <c r="HW51" s="145"/>
      <c r="HX51" s="145"/>
      <c r="HY51" s="145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22.8" customHeight="1" x14ac:dyDescent="0.3">
      <c r="A52" s="147" t="str">
        <f t="shared" ref="A52:A54" si="2">CONCATENATE($A$48&amp;"."&amp;C52)</f>
        <v>5.2</v>
      </c>
      <c r="B52" s="168"/>
      <c r="C52" s="45">
        <v>2</v>
      </c>
      <c r="D52" s="221" t="str">
        <f>IFERROR(INDEX($BS$21:$BS$74,MATCH(A52,$BR$21:$BR$74,0)),"")</f>
        <v>Rodada</v>
      </c>
      <c r="E52" s="221"/>
      <c r="F52" s="221"/>
      <c r="G52" s="84" t="str">
        <f>IFERROR(INDEX($BT$21:$BT$74,MATCH(#REF!,$BR$21:$BR$74,0)),"")</f>
        <v/>
      </c>
      <c r="H52" s="161" t="str">
        <f>IF($B$48="","","Definição de ângulos")</f>
        <v/>
      </c>
      <c r="I52" s="162"/>
      <c r="J52" s="40"/>
      <c r="K52" s="40"/>
      <c r="L52" s="40"/>
      <c r="M52" s="40"/>
      <c r="N52" s="40"/>
      <c r="O52" s="359"/>
      <c r="P52" s="176"/>
      <c r="Q52" s="92"/>
      <c r="R52" s="92"/>
      <c r="S52" s="176"/>
      <c r="T52" s="176"/>
      <c r="U52" s="362"/>
      <c r="BM52" s="3" t="s">
        <v>160</v>
      </c>
      <c r="BN52" s="88">
        <v>0</v>
      </c>
      <c r="BQ52" s="3">
        <v>26</v>
      </c>
      <c r="BR52" s="30" t="s">
        <v>115</v>
      </c>
      <c r="BS52" s="31" t="s">
        <v>31</v>
      </c>
      <c r="BT52" s="32">
        <v>0.5</v>
      </c>
      <c r="BU52" s="189">
        <f>SUM(BT52:BT58)</f>
        <v>3.6</v>
      </c>
      <c r="CF52" s="10"/>
      <c r="CG52" s="314"/>
      <c r="CH52" s="45"/>
      <c r="CI52" s="350"/>
      <c r="CJ52" s="351"/>
      <c r="CK52" s="352"/>
      <c r="CL52" s="84"/>
      <c r="CM52" s="161"/>
      <c r="CN52" s="162"/>
      <c r="CO52" s="40"/>
      <c r="CP52" s="40"/>
      <c r="CQ52" s="40"/>
      <c r="CR52" s="40"/>
      <c r="CS52" s="40"/>
      <c r="CT52" s="360"/>
      <c r="CU52" s="177"/>
      <c r="CV52" s="177"/>
      <c r="CW52" s="177"/>
      <c r="CX52" s="363"/>
      <c r="DA52" s="10"/>
      <c r="DB52" s="168"/>
      <c r="DC52" s="45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5"/>
      <c r="GN52" s="145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45"/>
      <c r="HA52" s="145"/>
      <c r="HB52" s="145"/>
      <c r="HC52" s="145"/>
      <c r="HD52" s="145"/>
      <c r="HE52" s="145"/>
      <c r="HF52" s="145"/>
      <c r="HG52" s="145"/>
      <c r="HH52" s="145"/>
      <c r="HI52" s="145"/>
      <c r="HJ52" s="145"/>
      <c r="HK52" s="145"/>
      <c r="HL52" s="145"/>
      <c r="HM52" s="145"/>
      <c r="HN52" s="145"/>
      <c r="HO52" s="145"/>
      <c r="HP52" s="145"/>
      <c r="HQ52" s="145"/>
      <c r="HR52" s="145"/>
      <c r="HS52" s="145"/>
      <c r="HT52" s="145"/>
      <c r="HU52" s="145"/>
      <c r="HV52" s="145"/>
      <c r="HW52" s="145"/>
      <c r="HX52" s="145"/>
      <c r="HY52" s="145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22.8" customHeight="1" x14ac:dyDescent="0.3">
      <c r="A53" s="147" t="str">
        <f t="shared" si="2"/>
        <v>5.3</v>
      </c>
      <c r="B53" s="168"/>
      <c r="C53" s="45">
        <v>3</v>
      </c>
      <c r="D53" s="221" t="str">
        <f t="shared" ref="D53:D54" si="3">IFERROR(INDEX($BS$21:$BS$74,MATCH(A53,$BR$21:$BR$74,0)),"")</f>
        <v>Carpa pernas afastadas</v>
      </c>
      <c r="E53" s="221"/>
      <c r="F53" s="221"/>
      <c r="G53" s="84" t="str">
        <f>IFERROR(INDEX($BT$21:$BT$74,MATCH(#REF!,$BR$21:$BR$74,0)),"")</f>
        <v/>
      </c>
      <c r="H53" s="161" t="str">
        <f>IF($B$48="","","Ritmo do exercício")</f>
        <v/>
      </c>
      <c r="I53" s="162"/>
      <c r="J53" s="40"/>
      <c r="K53" s="40"/>
      <c r="L53" s="40"/>
      <c r="M53" s="40"/>
      <c r="N53" s="40"/>
      <c r="O53" s="381" t="str">
        <f>IF(B48="","","DEDUÇÕES")</f>
        <v/>
      </c>
      <c r="P53" s="382"/>
      <c r="Q53" s="382"/>
      <c r="R53" s="382"/>
      <c r="S53" s="382"/>
      <c r="T53" s="382"/>
      <c r="U53" s="382"/>
      <c r="V53" s="382"/>
      <c r="W53" s="383"/>
      <c r="BN53" s="88">
        <v>0</v>
      </c>
      <c r="BQ53" s="3">
        <v>27</v>
      </c>
      <c r="BR53" s="33" t="s">
        <v>116</v>
      </c>
      <c r="BS53" s="6" t="s">
        <v>81</v>
      </c>
      <c r="BT53" s="34">
        <v>0.7</v>
      </c>
      <c r="BU53" s="189"/>
      <c r="CF53" s="10"/>
      <c r="CG53" s="314"/>
      <c r="CH53" s="45"/>
      <c r="CI53" s="350"/>
      <c r="CJ53" s="351"/>
      <c r="CK53" s="352"/>
      <c r="CL53" s="84"/>
      <c r="CM53" s="161"/>
      <c r="CN53" s="162"/>
      <c r="CO53" s="40"/>
      <c r="CP53" s="40"/>
      <c r="CQ53" s="40"/>
      <c r="CR53" s="40"/>
      <c r="CS53" s="40"/>
      <c r="CT53" s="381"/>
      <c r="CU53" s="382"/>
      <c r="CV53" s="382"/>
      <c r="CW53" s="382"/>
      <c r="CX53" s="382"/>
      <c r="CY53" s="382"/>
      <c r="CZ53" s="383"/>
      <c r="DA53" s="10"/>
      <c r="DB53" s="168"/>
      <c r="DC53" s="45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  <c r="GK53" s="145"/>
      <c r="GL53" s="145"/>
      <c r="GM53" s="145"/>
      <c r="GN53" s="145"/>
      <c r="GO53" s="145"/>
      <c r="GP53" s="145"/>
      <c r="GQ53" s="145"/>
      <c r="GR53" s="145"/>
      <c r="GS53" s="145"/>
      <c r="GT53" s="145"/>
      <c r="GU53" s="145"/>
      <c r="GV53" s="145"/>
      <c r="GW53" s="145"/>
      <c r="GX53" s="145"/>
      <c r="GY53" s="145"/>
      <c r="GZ53" s="145"/>
      <c r="HA53" s="145"/>
      <c r="HB53" s="145"/>
      <c r="HC53" s="145"/>
      <c r="HD53" s="145"/>
      <c r="HE53" s="145"/>
      <c r="HF53" s="145"/>
      <c r="HG53" s="145"/>
      <c r="HH53" s="145"/>
      <c r="HI53" s="145"/>
      <c r="HJ53" s="145"/>
      <c r="HK53" s="145"/>
      <c r="HL53" s="145"/>
      <c r="HM53" s="145"/>
      <c r="HN53" s="145"/>
      <c r="HO53" s="145"/>
      <c r="HP53" s="145"/>
      <c r="HQ53" s="145"/>
      <c r="HR53" s="145"/>
      <c r="HS53" s="145"/>
      <c r="HT53" s="145"/>
      <c r="HU53" s="145"/>
      <c r="HV53" s="145"/>
      <c r="HW53" s="145"/>
      <c r="HX53" s="145"/>
      <c r="HY53" s="145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22.8" customHeight="1" x14ac:dyDescent="0.3">
      <c r="A54" s="147" t="str">
        <f t="shared" si="2"/>
        <v>5.4</v>
      </c>
      <c r="B54" s="168"/>
      <c r="C54" s="45">
        <v>4</v>
      </c>
      <c r="D54" s="221" t="str">
        <f t="shared" si="3"/>
        <v>1/2 pirueta</v>
      </c>
      <c r="E54" s="221"/>
      <c r="F54" s="221"/>
      <c r="G54" s="84" t="str">
        <f>IFERROR(INDEX($BT$21:$BT$74,MATCH(#REF!,$BR$21:$BR$74,0)),"")</f>
        <v/>
      </c>
      <c r="H54" s="161" t="str">
        <f>IF($B$48="","","Receção")</f>
        <v/>
      </c>
      <c r="I54" s="162"/>
      <c r="J54" s="40"/>
      <c r="K54" s="40"/>
      <c r="L54" s="40"/>
      <c r="M54" s="40"/>
      <c r="N54" s="40"/>
      <c r="O54" s="353" t="str">
        <f>IF(B48="","","+ 20'' após o sinal de início - 0,2 pts")</f>
        <v/>
      </c>
      <c r="P54" s="354"/>
      <c r="Q54" s="354"/>
      <c r="R54" s="354"/>
      <c r="S54" s="354"/>
      <c r="T54" s="354"/>
      <c r="U54" s="355"/>
      <c r="V54" s="11"/>
      <c r="W54" s="238"/>
      <c r="BN54" s="88">
        <v>0</v>
      </c>
      <c r="BQ54" s="3">
        <v>28</v>
      </c>
      <c r="BR54" s="33" t="s">
        <v>117</v>
      </c>
      <c r="BS54" s="6" t="s">
        <v>194</v>
      </c>
      <c r="BT54" s="34">
        <v>0.4</v>
      </c>
      <c r="BU54" s="189"/>
      <c r="CF54" s="5"/>
      <c r="CG54" s="315"/>
      <c r="CH54" s="45"/>
      <c r="CI54" s="350"/>
      <c r="CJ54" s="351"/>
      <c r="CK54" s="352"/>
      <c r="CL54" s="84"/>
      <c r="CM54" s="161"/>
      <c r="CN54" s="162"/>
      <c r="CO54" s="40"/>
      <c r="CP54" s="40"/>
      <c r="CQ54" s="40"/>
      <c r="CR54" s="40"/>
      <c r="CS54" s="40"/>
      <c r="CT54" s="353"/>
      <c r="CU54" s="354"/>
      <c r="CV54" s="354"/>
      <c r="CW54" s="354"/>
      <c r="CX54" s="355"/>
      <c r="CY54" s="11"/>
      <c r="CZ54" s="358"/>
      <c r="DA54" s="5"/>
      <c r="DB54" s="168"/>
      <c r="DC54" s="45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45"/>
      <c r="GA54" s="145"/>
      <c r="GB54" s="145"/>
      <c r="GC54" s="145"/>
      <c r="GD54" s="145"/>
      <c r="GE54" s="145"/>
      <c r="GF54" s="145"/>
      <c r="GG54" s="145"/>
      <c r="GH54" s="145"/>
      <c r="GI54" s="145"/>
      <c r="GJ54" s="145"/>
      <c r="GK54" s="145"/>
      <c r="GL54" s="145"/>
      <c r="GM54" s="145"/>
      <c r="GN54" s="145"/>
      <c r="GO54" s="145"/>
      <c r="GP54" s="145"/>
      <c r="GQ54" s="145"/>
      <c r="GR54" s="145"/>
      <c r="GS54" s="145"/>
      <c r="GT54" s="145"/>
      <c r="GU54" s="145"/>
      <c r="GV54" s="145"/>
      <c r="GW54" s="145"/>
      <c r="GX54" s="145"/>
      <c r="GY54" s="145"/>
      <c r="GZ54" s="145"/>
      <c r="HA54" s="145"/>
      <c r="HB54" s="145"/>
      <c r="HC54" s="145"/>
      <c r="HD54" s="145"/>
      <c r="HE54" s="145"/>
      <c r="HF54" s="145"/>
      <c r="HG54" s="145"/>
      <c r="HH54" s="145"/>
      <c r="HI54" s="145"/>
      <c r="HJ54" s="145"/>
      <c r="HK54" s="145"/>
      <c r="HL54" s="145"/>
      <c r="HM54" s="145"/>
      <c r="HN54" s="145"/>
      <c r="HO54" s="145"/>
      <c r="HP54" s="145"/>
      <c r="HQ54" s="145"/>
      <c r="HR54" s="145"/>
      <c r="HS54" s="145"/>
      <c r="HT54" s="145"/>
      <c r="HU54" s="145"/>
      <c r="HV54" s="145"/>
      <c r="HW54" s="145"/>
      <c r="HX54" s="145"/>
      <c r="HY54" s="145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22.8" customHeight="1" x14ac:dyDescent="0.3">
      <c r="B55" s="83"/>
      <c r="C55" s="78"/>
      <c r="D55" s="24"/>
      <c r="E55" s="24"/>
      <c r="F55" s="24"/>
      <c r="G55" s="79"/>
      <c r="H55" s="81"/>
      <c r="I55" s="81"/>
      <c r="J55" s="79"/>
      <c r="K55" s="79"/>
      <c r="L55" s="79"/>
      <c r="M55" s="79"/>
      <c r="N55" s="79"/>
      <c r="O55" s="353" t="str">
        <f>IF(B48="","","Assi. Verbais/gestuais - 0,3pts cada")</f>
        <v/>
      </c>
      <c r="P55" s="354"/>
      <c r="Q55" s="354"/>
      <c r="R55" s="354"/>
      <c r="S55" s="354"/>
      <c r="T55" s="354"/>
      <c r="U55" s="355"/>
      <c r="V55" s="11"/>
      <c r="W55" s="238"/>
      <c r="BN55" s="2"/>
      <c r="BQ55" s="3">
        <v>29</v>
      </c>
      <c r="BR55" s="33" t="s">
        <v>118</v>
      </c>
      <c r="BS55" s="6" t="s">
        <v>61</v>
      </c>
      <c r="BT55" s="34">
        <v>0.6</v>
      </c>
      <c r="BU55" s="189"/>
      <c r="CF55" s="5"/>
      <c r="CG55" s="83"/>
      <c r="CH55" s="78"/>
      <c r="CI55" s="24"/>
      <c r="CJ55" s="24"/>
      <c r="CK55" s="24"/>
      <c r="CL55" s="79"/>
      <c r="CM55" s="81"/>
      <c r="CN55" s="81"/>
      <c r="CO55" s="79"/>
      <c r="CP55" s="79"/>
      <c r="CQ55" s="79"/>
      <c r="CR55" s="79"/>
      <c r="CS55" s="79"/>
      <c r="CT55" s="353"/>
      <c r="CU55" s="354"/>
      <c r="CV55" s="354"/>
      <c r="CW55" s="354"/>
      <c r="CX55" s="355"/>
      <c r="CY55" s="11"/>
      <c r="CZ55" s="359"/>
      <c r="DA55" s="5"/>
      <c r="DB55" s="83"/>
      <c r="DC55" s="78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5"/>
      <c r="GA55" s="145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5"/>
      <c r="GN55" s="145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45"/>
      <c r="HA55" s="145"/>
      <c r="HB55" s="145"/>
      <c r="HC55" s="145"/>
      <c r="HD55" s="145"/>
      <c r="HE55" s="145"/>
      <c r="HF55" s="145"/>
      <c r="HG55" s="145"/>
      <c r="HH55" s="145"/>
      <c r="HI55" s="145"/>
      <c r="HJ55" s="145"/>
      <c r="HK55" s="145"/>
      <c r="HL55" s="145"/>
      <c r="HM55" s="145"/>
      <c r="HN55" s="145"/>
      <c r="HO55" s="145"/>
      <c r="HP55" s="145"/>
      <c r="HQ55" s="145"/>
      <c r="HR55" s="145"/>
      <c r="HS55" s="145"/>
      <c r="HT55" s="145"/>
      <c r="HU55" s="145"/>
      <c r="HV55" s="145"/>
      <c r="HW55" s="145"/>
      <c r="HX55" s="145"/>
      <c r="HY55" s="145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22.8" customHeight="1" x14ac:dyDescent="0.3">
      <c r="B56" s="83"/>
      <c r="C56" s="78"/>
      <c r="D56" s="24"/>
      <c r="E56" s="24"/>
      <c r="F56" s="24"/>
      <c r="G56" s="79"/>
      <c r="H56" s="81"/>
      <c r="I56" s="81"/>
      <c r="J56" s="79"/>
      <c r="K56" s="79"/>
      <c r="L56" s="79"/>
      <c r="M56" s="79"/>
      <c r="N56" s="79"/>
      <c r="O56" s="353" t="str">
        <f>IF(B48="","","Finalizar fora do tapete - 0,2pts")</f>
        <v/>
      </c>
      <c r="P56" s="354"/>
      <c r="Q56" s="354"/>
      <c r="R56" s="354"/>
      <c r="S56" s="354"/>
      <c r="T56" s="354"/>
      <c r="U56" s="355"/>
      <c r="V56" s="9"/>
      <c r="W56" s="238"/>
      <c r="BN56" s="2"/>
      <c r="BQ56" s="3">
        <v>30</v>
      </c>
      <c r="BR56" s="33" t="s">
        <v>119</v>
      </c>
      <c r="BS56" s="6" t="s">
        <v>191</v>
      </c>
      <c r="BT56" s="34">
        <v>0.3</v>
      </c>
      <c r="BU56" s="189"/>
      <c r="CF56" s="5"/>
      <c r="CG56" s="83"/>
      <c r="CH56" s="78"/>
      <c r="CI56" s="24"/>
      <c r="CJ56" s="24"/>
      <c r="CK56" s="24"/>
      <c r="CL56" s="79"/>
      <c r="CM56" s="81"/>
      <c r="CN56" s="81"/>
      <c r="CO56" s="79"/>
      <c r="CP56" s="79"/>
      <c r="CQ56" s="79"/>
      <c r="CR56" s="79"/>
      <c r="CS56" s="79"/>
      <c r="CT56" s="353"/>
      <c r="CU56" s="354"/>
      <c r="CV56" s="354"/>
      <c r="CW56" s="354"/>
      <c r="CX56" s="355"/>
      <c r="CY56" s="9"/>
      <c r="CZ56" s="359"/>
      <c r="DA56" s="5"/>
      <c r="DB56" s="83"/>
      <c r="DC56" s="78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5"/>
      <c r="GN56" s="145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45"/>
      <c r="HA56" s="145"/>
      <c r="HB56" s="145"/>
      <c r="HC56" s="145"/>
      <c r="HD56" s="145"/>
      <c r="HE56" s="145"/>
      <c r="HF56" s="145"/>
      <c r="HG56" s="145"/>
      <c r="HH56" s="145"/>
      <c r="HI56" s="145"/>
      <c r="HJ56" s="145"/>
      <c r="HK56" s="145"/>
      <c r="HL56" s="145"/>
      <c r="HM56" s="145"/>
      <c r="HN56" s="145"/>
      <c r="HO56" s="145"/>
      <c r="HP56" s="145"/>
      <c r="HQ56" s="145"/>
      <c r="HR56" s="145"/>
      <c r="HS56" s="145"/>
      <c r="HT56" s="145"/>
      <c r="HU56" s="145"/>
      <c r="HV56" s="145"/>
      <c r="HW56" s="145"/>
      <c r="HX56" s="145"/>
      <c r="HY56" s="145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22.8" customHeight="1" x14ac:dyDescent="0.3">
      <c r="B57" s="83"/>
      <c r="C57" s="78"/>
      <c r="D57" s="24"/>
      <c r="E57" s="24"/>
      <c r="F57" s="24"/>
      <c r="G57" s="79"/>
      <c r="H57" s="81"/>
      <c r="I57" s="81"/>
      <c r="J57" s="79"/>
      <c r="K57" s="79"/>
      <c r="L57" s="79"/>
      <c r="M57" s="79"/>
      <c r="N57" s="79"/>
      <c r="O57" s="353" t="str">
        <f>IF(B48="","","Duração do AFI  - 0,1 ou 0,2pts")</f>
        <v/>
      </c>
      <c r="P57" s="354"/>
      <c r="Q57" s="354"/>
      <c r="R57" s="354"/>
      <c r="S57" s="354"/>
      <c r="T57" s="354"/>
      <c r="U57" s="355"/>
      <c r="V57" s="42"/>
      <c r="W57" s="238"/>
      <c r="BN57" s="2"/>
      <c r="BQ57" s="3">
        <v>31</v>
      </c>
      <c r="BR57" s="33" t="s">
        <v>120</v>
      </c>
      <c r="BS57" s="6" t="s">
        <v>196</v>
      </c>
      <c r="BT57" s="34">
        <v>0.7</v>
      </c>
      <c r="BU57" s="189"/>
      <c r="CF57" s="5"/>
      <c r="CG57" s="83"/>
      <c r="CH57" s="78"/>
      <c r="CI57" s="24"/>
      <c r="CJ57" s="24"/>
      <c r="CK57" s="24"/>
      <c r="CL57" s="79"/>
      <c r="CM57" s="81"/>
      <c r="CN57" s="81"/>
      <c r="CO57" s="79"/>
      <c r="CP57" s="79"/>
      <c r="CQ57" s="79"/>
      <c r="CR57" s="79"/>
      <c r="CS57" s="79"/>
      <c r="CT57" s="353"/>
      <c r="CU57" s="354"/>
      <c r="CV57" s="354"/>
      <c r="CW57" s="354"/>
      <c r="CX57" s="355"/>
      <c r="CY57" s="42"/>
      <c r="CZ57" s="359"/>
      <c r="DA57" s="5"/>
      <c r="DB57" s="83"/>
      <c r="DC57" s="78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45"/>
      <c r="HA57" s="145"/>
      <c r="HB57" s="145"/>
      <c r="HC57" s="145"/>
      <c r="HD57" s="145"/>
      <c r="HE57" s="145"/>
      <c r="HF57" s="145"/>
      <c r="HG57" s="145"/>
      <c r="HH57" s="145"/>
      <c r="HI57" s="145"/>
      <c r="HJ57" s="145"/>
      <c r="HK57" s="145"/>
      <c r="HL57" s="145"/>
      <c r="HM57" s="145"/>
      <c r="HN57" s="145"/>
      <c r="HO57" s="145"/>
      <c r="HP57" s="145"/>
      <c r="HQ57" s="145"/>
      <c r="HR57" s="145"/>
      <c r="HS57" s="145"/>
      <c r="HT57" s="145"/>
      <c r="HU57" s="145"/>
      <c r="HV57" s="145"/>
      <c r="HW57" s="145"/>
      <c r="HX57" s="145"/>
      <c r="HY57" s="145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22.8" customHeight="1" thickBot="1" x14ac:dyDescent="0.35">
      <c r="B58" s="73"/>
      <c r="O58" s="353" t="str">
        <f>IF(B48="","","Uso de acessórios - 0,3 pts")</f>
        <v/>
      </c>
      <c r="P58" s="354"/>
      <c r="Q58" s="354"/>
      <c r="R58" s="354"/>
      <c r="S58" s="354"/>
      <c r="T58" s="354"/>
      <c r="U58" s="355"/>
      <c r="V58" s="42"/>
      <c r="W58" s="238"/>
      <c r="BN58" s="2">
        <v>0</v>
      </c>
      <c r="BQ58" s="3">
        <v>32</v>
      </c>
      <c r="BR58" s="35" t="s">
        <v>121</v>
      </c>
      <c r="BS58" s="6" t="s">
        <v>194</v>
      </c>
      <c r="BT58" s="36">
        <v>0.4</v>
      </c>
      <c r="BU58" s="189"/>
      <c r="CF58" s="5"/>
      <c r="CG58" s="73"/>
      <c r="CT58" s="353"/>
      <c r="CU58" s="354"/>
      <c r="CV58" s="354"/>
      <c r="CW58" s="354"/>
      <c r="CX58" s="355"/>
      <c r="CY58" s="42"/>
      <c r="CZ58" s="360"/>
      <c r="DA58" s="5"/>
      <c r="DB58" s="7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  <c r="HK58" s="145"/>
      <c r="HL58" s="145"/>
      <c r="HM58" s="145"/>
      <c r="HN58" s="145"/>
      <c r="HO58" s="145"/>
      <c r="HP58" s="145"/>
      <c r="HQ58" s="145"/>
      <c r="HR58" s="145"/>
      <c r="HS58" s="145"/>
      <c r="HT58" s="145"/>
      <c r="HU58" s="145"/>
      <c r="HV58" s="145"/>
      <c r="HW58" s="145"/>
      <c r="HX58" s="145"/>
      <c r="HY58" s="145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8.4" customHeight="1" thickBot="1" x14ac:dyDescent="0.35">
      <c r="B59" s="73"/>
      <c r="BN59" s="2"/>
      <c r="BQ59" s="3">
        <v>33</v>
      </c>
      <c r="BR59" s="33" t="s">
        <v>122</v>
      </c>
      <c r="BS59" s="6" t="s">
        <v>61</v>
      </c>
      <c r="BT59" s="34">
        <v>0.6</v>
      </c>
      <c r="BU59" s="59"/>
      <c r="CF59" s="5"/>
      <c r="CG59" s="73"/>
      <c r="DA59" s="5"/>
      <c r="DB59" s="7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45"/>
      <c r="FV59" s="145"/>
      <c r="FW59" s="145"/>
      <c r="FX59" s="145"/>
      <c r="FY59" s="145"/>
      <c r="FZ59" s="145"/>
      <c r="GA59" s="145"/>
      <c r="GB59" s="145"/>
      <c r="GC59" s="145"/>
      <c r="GD59" s="145"/>
      <c r="GE59" s="145"/>
      <c r="GF59" s="145"/>
      <c r="GG59" s="145"/>
      <c r="GH59" s="145"/>
      <c r="GI59" s="145"/>
      <c r="GJ59" s="145"/>
      <c r="GK59" s="145"/>
      <c r="GL59" s="145"/>
      <c r="GM59" s="145"/>
      <c r="GN59" s="145"/>
      <c r="GO59" s="145"/>
      <c r="GP59" s="145"/>
      <c r="GQ59" s="145"/>
      <c r="GR59" s="145"/>
      <c r="GS59" s="145"/>
      <c r="GT59" s="145"/>
      <c r="GU59" s="145"/>
      <c r="GV59" s="145"/>
      <c r="GW59" s="145"/>
      <c r="GX59" s="145"/>
      <c r="GY59" s="145"/>
      <c r="GZ59" s="145"/>
      <c r="HA59" s="145"/>
      <c r="HB59" s="145"/>
      <c r="HC59" s="145"/>
      <c r="HD59" s="145"/>
      <c r="HE59" s="145"/>
      <c r="HF59" s="145"/>
      <c r="HG59" s="145"/>
      <c r="HH59" s="145"/>
      <c r="HI59" s="145"/>
      <c r="HJ59" s="145"/>
      <c r="HK59" s="145"/>
      <c r="HL59" s="145"/>
      <c r="HM59" s="145"/>
      <c r="HN59" s="145"/>
      <c r="HO59" s="145"/>
      <c r="HP59" s="145"/>
      <c r="HQ59" s="145"/>
      <c r="HR59" s="145"/>
      <c r="HS59" s="145"/>
      <c r="HT59" s="145"/>
      <c r="HU59" s="145"/>
      <c r="HV59" s="145"/>
      <c r="HW59" s="145"/>
      <c r="HX59" s="145"/>
      <c r="HY59" s="145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22.8" customHeight="1" x14ac:dyDescent="0.3">
      <c r="B60" s="168" t="str">
        <f>IF($U$6=2,"Nível 2","")</f>
        <v/>
      </c>
      <c r="C60" s="289" t="str">
        <f>IF(U6=2,"Elementos","")</f>
        <v/>
      </c>
      <c r="D60" s="290"/>
      <c r="E60" s="290"/>
      <c r="F60" s="290"/>
      <c r="G60" s="291"/>
      <c r="H60" s="190" t="s">
        <v>5</v>
      </c>
      <c r="I60" s="191"/>
      <c r="J60" s="67" t="s">
        <v>71</v>
      </c>
      <c r="K60" s="67" t="s">
        <v>6</v>
      </c>
      <c r="L60" s="67" t="s">
        <v>72</v>
      </c>
      <c r="M60" s="67" t="s">
        <v>73</v>
      </c>
      <c r="N60" s="67" t="s">
        <v>7</v>
      </c>
      <c r="O60" s="194" t="s">
        <v>184</v>
      </c>
      <c r="P60" s="232" t="s">
        <v>185</v>
      </c>
      <c r="Q60" s="232" t="s">
        <v>186</v>
      </c>
      <c r="R60" s="232" t="s">
        <v>187</v>
      </c>
      <c r="S60" s="232" t="s">
        <v>205</v>
      </c>
      <c r="T60" s="232" t="s">
        <v>206</v>
      </c>
      <c r="U60" s="321" t="str">
        <f>IF(B60="","","Dif.")</f>
        <v/>
      </c>
      <c r="BN60" s="2">
        <v>0</v>
      </c>
      <c r="BQ60" s="3">
        <v>34</v>
      </c>
      <c r="BR60" s="30" t="s">
        <v>123</v>
      </c>
      <c r="BS60" s="31" t="s">
        <v>191</v>
      </c>
      <c r="BT60" s="32">
        <v>0.3</v>
      </c>
      <c r="BU60" s="37">
        <f>SUM(BT60:BT63)</f>
        <v>2</v>
      </c>
      <c r="CF60" s="13"/>
      <c r="CG60" s="368"/>
      <c r="CH60" s="371"/>
      <c r="CI60" s="372"/>
      <c r="CJ60" s="372"/>
      <c r="CK60" s="372"/>
      <c r="CL60" s="373"/>
      <c r="CM60" s="190"/>
      <c r="CN60" s="191"/>
      <c r="CO60" s="67"/>
      <c r="CP60" s="67"/>
      <c r="CQ60" s="67"/>
      <c r="CR60" s="67"/>
      <c r="CS60" s="67"/>
      <c r="CT60" s="194"/>
      <c r="CU60" s="319"/>
      <c r="CV60" s="319"/>
      <c r="CW60" s="319"/>
      <c r="CX60" s="321"/>
      <c r="DA60" s="13"/>
      <c r="DB60" s="168"/>
      <c r="DC60" s="289"/>
      <c r="DD60" s="3"/>
      <c r="DE60" s="3"/>
      <c r="DF60" s="3"/>
      <c r="DG60" s="90"/>
      <c r="DH60" s="90"/>
      <c r="DI60" s="90"/>
      <c r="DJ60" s="90"/>
      <c r="DK60" s="90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45"/>
      <c r="HA60" s="145"/>
      <c r="HB60" s="145"/>
      <c r="HC60" s="145"/>
      <c r="HD60" s="145"/>
      <c r="HE60" s="145"/>
      <c r="HF60" s="145"/>
      <c r="HG60" s="145"/>
      <c r="HH60" s="145"/>
      <c r="HI60" s="145"/>
      <c r="HJ60" s="145"/>
      <c r="HK60" s="145"/>
      <c r="HL60" s="145"/>
      <c r="HM60" s="145"/>
      <c r="HN60" s="145"/>
      <c r="HO60" s="145"/>
      <c r="HP60" s="145"/>
      <c r="HQ60" s="145"/>
      <c r="HR60" s="145"/>
      <c r="HS60" s="145"/>
      <c r="HT60" s="145"/>
      <c r="HU60" s="145"/>
      <c r="HV60" s="145"/>
      <c r="HW60" s="145"/>
      <c r="HX60" s="145"/>
      <c r="HY60" s="145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22.8" customHeight="1" x14ac:dyDescent="0.3">
      <c r="B61" s="168"/>
      <c r="C61" s="292"/>
      <c r="D61" s="293"/>
      <c r="E61" s="293"/>
      <c r="F61" s="293"/>
      <c r="G61" s="294"/>
      <c r="H61" s="192"/>
      <c r="I61" s="193"/>
      <c r="J61" s="60">
        <v>2</v>
      </c>
      <c r="K61" s="60">
        <v>1.5</v>
      </c>
      <c r="L61" s="60">
        <v>1</v>
      </c>
      <c r="M61" s="60">
        <v>0.5</v>
      </c>
      <c r="N61" s="61">
        <v>0.25</v>
      </c>
      <c r="O61" s="174"/>
      <c r="P61" s="233"/>
      <c r="Q61" s="233"/>
      <c r="R61" s="233"/>
      <c r="S61" s="233"/>
      <c r="T61" s="233"/>
      <c r="U61" s="322"/>
      <c r="BN61" s="2">
        <v>0</v>
      </c>
      <c r="BQ61" s="3">
        <v>35</v>
      </c>
      <c r="BR61" s="33" t="s">
        <v>124</v>
      </c>
      <c r="BS61" s="6" t="s">
        <v>196</v>
      </c>
      <c r="BT61" s="34">
        <v>0.7</v>
      </c>
      <c r="BU61" s="37"/>
      <c r="CF61" s="13"/>
      <c r="CG61" s="369"/>
      <c r="CH61" s="374"/>
      <c r="CI61" s="375"/>
      <c r="CJ61" s="375"/>
      <c r="CK61" s="375"/>
      <c r="CL61" s="376"/>
      <c r="CM61" s="192"/>
      <c r="CN61" s="193"/>
      <c r="CO61" s="60"/>
      <c r="CP61" s="60"/>
      <c r="CQ61" s="60"/>
      <c r="CR61" s="60"/>
      <c r="CS61" s="61"/>
      <c r="CT61" s="174"/>
      <c r="CU61" s="320"/>
      <c r="CV61" s="320"/>
      <c r="CW61" s="320"/>
      <c r="CX61" s="322"/>
      <c r="DA61" s="13"/>
      <c r="DB61" s="168"/>
      <c r="DC61" s="344"/>
      <c r="DD61" s="3"/>
      <c r="DE61" s="3"/>
      <c r="DF61" s="3"/>
      <c r="DG61" s="90"/>
      <c r="DH61" s="90"/>
      <c r="DI61" s="90"/>
      <c r="DJ61" s="90"/>
      <c r="DK61" s="90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45"/>
      <c r="HA61" s="145"/>
      <c r="HB61" s="145"/>
      <c r="HC61" s="145"/>
      <c r="HD61" s="145"/>
      <c r="HE61" s="145"/>
      <c r="HF61" s="145"/>
      <c r="HG61" s="145"/>
      <c r="HH61" s="145"/>
      <c r="HI61" s="145"/>
      <c r="HJ61" s="145"/>
      <c r="HK61" s="145"/>
      <c r="HL61" s="145"/>
      <c r="HM61" s="145"/>
      <c r="HN61" s="145"/>
      <c r="HO61" s="145"/>
      <c r="HP61" s="145"/>
      <c r="HQ61" s="145"/>
      <c r="HR61" s="145"/>
      <c r="HS61" s="145"/>
      <c r="HT61" s="145"/>
      <c r="HU61" s="145"/>
      <c r="HV61" s="145"/>
      <c r="HW61" s="145"/>
      <c r="HX61" s="145"/>
      <c r="HY61" s="145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22.8" customHeight="1" x14ac:dyDescent="0.3">
      <c r="B62" s="168"/>
      <c r="C62" s="295"/>
      <c r="D62" s="296"/>
      <c r="E62" s="296"/>
      <c r="F62" s="296"/>
      <c r="G62" s="297"/>
      <c r="H62" s="204" t="str">
        <f>IF($B$60="","","Entensão dos pés")</f>
        <v/>
      </c>
      <c r="I62" s="205"/>
      <c r="J62" s="16"/>
      <c r="K62" s="16"/>
      <c r="L62" s="16"/>
      <c r="M62" s="16"/>
      <c r="N62" s="16"/>
      <c r="O62" s="175"/>
      <c r="P62" s="175"/>
      <c r="Q62" s="91"/>
      <c r="R62" s="91"/>
      <c r="S62" s="175"/>
      <c r="T62" s="175"/>
      <c r="U62" s="380" t="str">
        <f>IF(SUM(G63:G66)=0,"",SUM(G63:G66))</f>
        <v/>
      </c>
      <c r="BQ62" s="3">
        <v>36</v>
      </c>
      <c r="BR62" s="33" t="s">
        <v>125</v>
      </c>
      <c r="BS62" s="6" t="s">
        <v>193</v>
      </c>
      <c r="BT62" s="34">
        <v>0.4</v>
      </c>
      <c r="BU62" s="37"/>
      <c r="CF62" s="13"/>
      <c r="CG62" s="369"/>
      <c r="CH62" s="377"/>
      <c r="CI62" s="378"/>
      <c r="CJ62" s="378"/>
      <c r="CK62" s="378"/>
      <c r="CL62" s="379"/>
      <c r="CM62" s="204"/>
      <c r="CN62" s="205"/>
      <c r="CO62" s="16"/>
      <c r="CP62" s="16"/>
      <c r="CQ62" s="16"/>
      <c r="CR62" s="16"/>
      <c r="CS62" s="16"/>
      <c r="CT62" s="175"/>
      <c r="CU62" s="175"/>
      <c r="CV62" s="175"/>
      <c r="CW62" s="175"/>
      <c r="CX62" s="361"/>
      <c r="DA62" s="13"/>
      <c r="DB62" s="168"/>
      <c r="DC62" s="344"/>
      <c r="DD62" s="3"/>
      <c r="DE62" s="3"/>
      <c r="DF62" s="3"/>
      <c r="DG62" s="90"/>
      <c r="DH62" s="90"/>
      <c r="DI62" s="90"/>
      <c r="DJ62" s="90"/>
      <c r="DK62" s="90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5"/>
      <c r="GN62" s="145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45"/>
      <c r="HA62" s="145"/>
      <c r="HB62" s="145"/>
      <c r="HC62" s="145"/>
      <c r="HD62" s="145"/>
      <c r="HE62" s="145"/>
      <c r="HF62" s="145"/>
      <c r="HG62" s="145"/>
      <c r="HH62" s="145"/>
      <c r="HI62" s="145"/>
      <c r="HJ62" s="145"/>
      <c r="HK62" s="145"/>
      <c r="HL62" s="145"/>
      <c r="HM62" s="145"/>
      <c r="HN62" s="145"/>
      <c r="HO62" s="145"/>
      <c r="HP62" s="145"/>
      <c r="HQ62" s="145"/>
      <c r="HR62" s="145"/>
      <c r="HS62" s="145"/>
      <c r="HT62" s="145"/>
      <c r="HU62" s="145"/>
      <c r="HV62" s="145"/>
      <c r="HW62" s="145"/>
      <c r="HX62" s="145"/>
      <c r="HY62" s="145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22.8" customHeight="1" thickBot="1" x14ac:dyDescent="0.35">
      <c r="B63" s="168"/>
      <c r="C63" s="45">
        <v>1</v>
      </c>
      <c r="D63" s="240"/>
      <c r="E63" s="241"/>
      <c r="F63" s="241"/>
      <c r="G63" s="77" t="str">
        <f>IFERROR(INDEX($BH$16:$BH$22,MATCH(D63,tumbling2,0)),"")</f>
        <v/>
      </c>
      <c r="H63" s="204" t="str">
        <f>IF($B$60="","","Alinha. segmentos")</f>
        <v/>
      </c>
      <c r="I63" s="205"/>
      <c r="J63" s="46"/>
      <c r="K63" s="46"/>
      <c r="L63" s="46"/>
      <c r="M63" s="46"/>
      <c r="N63" s="46"/>
      <c r="O63" s="176"/>
      <c r="P63" s="176"/>
      <c r="Q63" s="92"/>
      <c r="R63" s="92"/>
      <c r="S63" s="176"/>
      <c r="T63" s="176"/>
      <c r="U63" s="380"/>
      <c r="BQ63" s="3">
        <v>37</v>
      </c>
      <c r="BR63" s="35" t="s">
        <v>126</v>
      </c>
      <c r="BS63" s="29" t="s">
        <v>61</v>
      </c>
      <c r="BT63" s="36">
        <v>0.6</v>
      </c>
      <c r="BU63" s="37"/>
      <c r="CF63" s="13"/>
      <c r="CG63" s="369"/>
      <c r="CH63" s="85"/>
      <c r="CI63" s="323"/>
      <c r="CJ63" s="324"/>
      <c r="CK63" s="325"/>
      <c r="CL63" s="86"/>
      <c r="CM63" s="204"/>
      <c r="CN63" s="205"/>
      <c r="CO63" s="46"/>
      <c r="CP63" s="46"/>
      <c r="CQ63" s="46"/>
      <c r="CR63" s="46"/>
      <c r="CS63" s="46"/>
      <c r="CT63" s="176"/>
      <c r="CU63" s="176"/>
      <c r="CV63" s="176"/>
      <c r="CW63" s="176"/>
      <c r="CX63" s="362"/>
      <c r="DA63" s="13"/>
      <c r="DB63" s="168"/>
      <c r="DC63" s="45"/>
      <c r="DD63" s="3"/>
      <c r="DE63" s="3"/>
      <c r="DF63" s="3"/>
      <c r="DG63" s="90"/>
      <c r="DH63" s="90"/>
      <c r="DI63" s="90"/>
      <c r="DJ63" s="90"/>
      <c r="DK63" s="90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  <c r="HB63" s="145"/>
      <c r="HC63" s="145"/>
      <c r="HD63" s="145"/>
      <c r="HE63" s="145"/>
      <c r="HF63" s="145"/>
      <c r="HG63" s="145"/>
      <c r="HH63" s="145"/>
      <c r="HI63" s="145"/>
      <c r="HJ63" s="145"/>
      <c r="HK63" s="145"/>
      <c r="HL63" s="145"/>
      <c r="HM63" s="145"/>
      <c r="HN63" s="145"/>
      <c r="HO63" s="145"/>
      <c r="HP63" s="145"/>
      <c r="HQ63" s="145"/>
      <c r="HR63" s="145"/>
      <c r="HS63" s="145"/>
      <c r="HT63" s="145"/>
      <c r="HU63" s="145"/>
      <c r="HV63" s="145"/>
      <c r="HW63" s="145"/>
      <c r="HX63" s="145"/>
      <c r="HY63" s="145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22.8" customHeight="1" x14ac:dyDescent="0.3">
      <c r="B64" s="168"/>
      <c r="C64" s="45">
        <v>2</v>
      </c>
      <c r="D64" s="240"/>
      <c r="E64" s="241"/>
      <c r="F64" s="241"/>
      <c r="G64" s="77" t="str">
        <f>IFERROR(INDEX($BH$16:$BH$22,MATCH(D64,tumbling2,0)),"")</f>
        <v/>
      </c>
      <c r="H64" s="239" t="str">
        <f>IF($B$60="","","Definição de ângulos")</f>
        <v/>
      </c>
      <c r="I64" s="224"/>
      <c r="J64" s="46"/>
      <c r="K64" s="46"/>
      <c r="L64" s="46"/>
      <c r="M64" s="46"/>
      <c r="N64" s="46"/>
      <c r="O64" s="176"/>
      <c r="P64" s="176"/>
      <c r="Q64" s="92"/>
      <c r="R64" s="92"/>
      <c r="S64" s="176"/>
      <c r="T64" s="176"/>
      <c r="U64" s="361"/>
      <c r="BQ64" s="3">
        <v>38</v>
      </c>
      <c r="BR64" s="30" t="s">
        <v>127</v>
      </c>
      <c r="BS64" s="31" t="s">
        <v>191</v>
      </c>
      <c r="BT64" s="32">
        <v>0.3</v>
      </c>
      <c r="BU64" s="37">
        <f>SUM(BT64:BT69)</f>
        <v>1.9</v>
      </c>
      <c r="CF64" s="7"/>
      <c r="CG64" s="369"/>
      <c r="CH64" s="85"/>
      <c r="CI64" s="323"/>
      <c r="CJ64" s="324"/>
      <c r="CK64" s="325"/>
      <c r="CL64" s="86"/>
      <c r="CM64" s="239"/>
      <c r="CN64" s="224"/>
      <c r="CO64" s="46"/>
      <c r="CP64" s="46"/>
      <c r="CQ64" s="46"/>
      <c r="CR64" s="46"/>
      <c r="CS64" s="46"/>
      <c r="CT64" s="177"/>
      <c r="CU64" s="177"/>
      <c r="CV64" s="177"/>
      <c r="CW64" s="177"/>
      <c r="CX64" s="363"/>
      <c r="DA64" s="7"/>
      <c r="DB64" s="168"/>
      <c r="DC64" s="45"/>
      <c r="DD64" s="3"/>
      <c r="DE64" s="3"/>
      <c r="DF64" s="3"/>
      <c r="DG64" s="90"/>
      <c r="DH64" s="90"/>
      <c r="DI64" s="90"/>
      <c r="DJ64" s="90"/>
      <c r="DK64" s="90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145"/>
      <c r="EX64" s="145"/>
      <c r="EY64" s="145"/>
      <c r="EZ64" s="145"/>
      <c r="FA64" s="145"/>
      <c r="FB64" s="145"/>
      <c r="FC64" s="145"/>
      <c r="FD64" s="145"/>
      <c r="FE64" s="145"/>
      <c r="FF64" s="145"/>
      <c r="FG64" s="145"/>
      <c r="FH64" s="145"/>
      <c r="FI64" s="145"/>
      <c r="FJ64" s="145"/>
      <c r="FK64" s="145"/>
      <c r="FL64" s="145"/>
      <c r="FM64" s="145"/>
      <c r="FN64" s="145"/>
      <c r="FO64" s="145"/>
      <c r="FP64" s="145"/>
      <c r="FQ64" s="145"/>
      <c r="FR64" s="145"/>
      <c r="FS64" s="145"/>
      <c r="FT64" s="145"/>
      <c r="FU64" s="145"/>
      <c r="FV64" s="145"/>
      <c r="FW64" s="145"/>
      <c r="FX64" s="145"/>
      <c r="FY64" s="145"/>
      <c r="FZ64" s="145"/>
      <c r="GA64" s="145"/>
      <c r="GB64" s="145"/>
      <c r="GC64" s="145"/>
      <c r="GD64" s="145"/>
      <c r="GE64" s="145"/>
      <c r="GF64" s="145"/>
      <c r="GG64" s="145"/>
      <c r="GH64" s="145"/>
      <c r="GI64" s="145"/>
      <c r="GJ64" s="145"/>
      <c r="GK64" s="145"/>
      <c r="GL64" s="145"/>
      <c r="GM64" s="145"/>
      <c r="GN64" s="145"/>
      <c r="GO64" s="145"/>
      <c r="GP64" s="145"/>
      <c r="GQ64" s="145"/>
      <c r="GR64" s="145"/>
      <c r="GS64" s="145"/>
      <c r="GT64" s="145"/>
      <c r="GU64" s="145"/>
      <c r="GV64" s="145"/>
      <c r="GW64" s="145"/>
      <c r="GX64" s="145"/>
      <c r="GY64" s="145"/>
      <c r="GZ64" s="145"/>
      <c r="HA64" s="145"/>
      <c r="HB64" s="145"/>
      <c r="HC64" s="145"/>
      <c r="HD64" s="145"/>
      <c r="HE64" s="145"/>
      <c r="HF64" s="145"/>
      <c r="HG64" s="145"/>
      <c r="HH64" s="145"/>
      <c r="HI64" s="145"/>
      <c r="HJ64" s="145"/>
      <c r="HK64" s="145"/>
      <c r="HL64" s="145"/>
      <c r="HM64" s="145"/>
      <c r="HN64" s="145"/>
      <c r="HO64" s="145"/>
      <c r="HP64" s="145"/>
      <c r="HQ64" s="145"/>
      <c r="HR64" s="145"/>
      <c r="HS64" s="145"/>
      <c r="HT64" s="145"/>
      <c r="HU64" s="145"/>
      <c r="HV64" s="145"/>
      <c r="HW64" s="145"/>
      <c r="HX64" s="145"/>
      <c r="HY64" s="145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2:255" ht="22.8" customHeight="1" x14ac:dyDescent="0.3">
      <c r="B65" s="168"/>
      <c r="C65" s="45">
        <v>3</v>
      </c>
      <c r="D65" s="240"/>
      <c r="E65" s="241"/>
      <c r="F65" s="241"/>
      <c r="G65" s="77" t="str">
        <f>IFERROR(INDEX($BH$16:$BH$22,MATCH(D65,tumbling2,0)),"")</f>
        <v/>
      </c>
      <c r="H65" s="239" t="str">
        <f>IF($B$60="","","Ritmo do exercício")</f>
        <v/>
      </c>
      <c r="I65" s="224"/>
      <c r="J65" s="47"/>
      <c r="K65" s="47"/>
      <c r="L65" s="47"/>
      <c r="M65" s="47"/>
      <c r="N65" s="80"/>
      <c r="O65" s="326" t="str">
        <f>IF(B60="","","DEDUÇÕES")</f>
        <v/>
      </c>
      <c r="P65" s="327"/>
      <c r="Q65" s="327"/>
      <c r="R65" s="327"/>
      <c r="S65" s="327"/>
      <c r="T65" s="327"/>
      <c r="U65" s="327"/>
      <c r="V65" s="327"/>
      <c r="W65" s="328"/>
      <c r="BQ65" s="3">
        <v>39</v>
      </c>
      <c r="BR65" s="33" t="s">
        <v>128</v>
      </c>
      <c r="BS65" s="6" t="s">
        <v>31</v>
      </c>
      <c r="BT65" s="34">
        <v>0.5</v>
      </c>
      <c r="BU65" s="37"/>
      <c r="CG65" s="369"/>
      <c r="CH65" s="85"/>
      <c r="CI65" s="323"/>
      <c r="CJ65" s="324"/>
      <c r="CK65" s="325"/>
      <c r="CL65" s="86"/>
      <c r="CM65" s="239"/>
      <c r="CN65" s="224"/>
      <c r="CO65" s="47"/>
      <c r="CP65" s="47"/>
      <c r="CQ65" s="47"/>
      <c r="CR65" s="47"/>
      <c r="CS65" s="80"/>
      <c r="CT65" s="326"/>
      <c r="CU65" s="327"/>
      <c r="CV65" s="327"/>
      <c r="CW65" s="327"/>
      <c r="CX65" s="327"/>
      <c r="CY65" s="327"/>
      <c r="CZ65" s="328"/>
      <c r="DB65" s="168"/>
      <c r="DC65" s="45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145"/>
      <c r="EX65" s="145"/>
      <c r="EY65" s="145"/>
      <c r="EZ65" s="145"/>
      <c r="FA65" s="145"/>
      <c r="FB65" s="145"/>
      <c r="FC65" s="145"/>
      <c r="FD65" s="145"/>
      <c r="FE65" s="145"/>
      <c r="FF65" s="145"/>
      <c r="FG65" s="145"/>
      <c r="FH65" s="145"/>
      <c r="FI65" s="145"/>
      <c r="FJ65" s="145"/>
      <c r="FK65" s="145"/>
      <c r="FL65" s="145"/>
      <c r="FM65" s="145"/>
      <c r="FN65" s="145"/>
      <c r="FO65" s="145"/>
      <c r="FP65" s="145"/>
      <c r="FQ65" s="145"/>
      <c r="FR65" s="145"/>
      <c r="FS65" s="145"/>
      <c r="FT65" s="145"/>
      <c r="FU65" s="145"/>
      <c r="FV65" s="145"/>
      <c r="FW65" s="145"/>
      <c r="FX65" s="145"/>
      <c r="FY65" s="145"/>
      <c r="FZ65" s="145"/>
      <c r="GA65" s="145"/>
      <c r="GB65" s="145"/>
      <c r="GC65" s="145"/>
      <c r="GD65" s="145"/>
      <c r="GE65" s="145"/>
      <c r="GF65" s="145"/>
      <c r="GG65" s="145"/>
      <c r="GH65" s="145"/>
      <c r="GI65" s="145"/>
      <c r="GJ65" s="145"/>
      <c r="GK65" s="145"/>
      <c r="GL65" s="145"/>
      <c r="GM65" s="145"/>
      <c r="GN65" s="145"/>
      <c r="GO65" s="145"/>
      <c r="GP65" s="145"/>
      <c r="GQ65" s="145"/>
      <c r="GR65" s="145"/>
      <c r="GS65" s="145"/>
      <c r="GT65" s="145"/>
      <c r="GU65" s="145"/>
      <c r="GV65" s="145"/>
      <c r="GW65" s="145"/>
      <c r="GX65" s="145"/>
      <c r="GY65" s="145"/>
      <c r="GZ65" s="145"/>
      <c r="HA65" s="145"/>
      <c r="HB65" s="145"/>
      <c r="HC65" s="145"/>
      <c r="HD65" s="145"/>
      <c r="HE65" s="145"/>
      <c r="HF65" s="145"/>
      <c r="HG65" s="145"/>
      <c r="HH65" s="145"/>
      <c r="HI65" s="145"/>
      <c r="HJ65" s="145"/>
      <c r="HK65" s="145"/>
      <c r="HL65" s="145"/>
      <c r="HM65" s="145"/>
      <c r="HN65" s="145"/>
      <c r="HO65" s="145"/>
      <c r="HP65" s="145"/>
      <c r="HQ65" s="145"/>
      <c r="HR65" s="145"/>
      <c r="HS65" s="145"/>
      <c r="HT65" s="145"/>
      <c r="HU65" s="145"/>
      <c r="HV65" s="145"/>
      <c r="HW65" s="145"/>
      <c r="HX65" s="145"/>
      <c r="HY65" s="145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2:255" ht="22.8" customHeight="1" x14ac:dyDescent="0.3">
      <c r="B66" s="168"/>
      <c r="C66" s="45">
        <v>4</v>
      </c>
      <c r="D66" s="240"/>
      <c r="E66" s="241"/>
      <c r="F66" s="241"/>
      <c r="G66" s="77" t="str">
        <f>IFERROR(INDEX($BH$16:$BH$22,MATCH(D66,tumbling2,0)),"")</f>
        <v/>
      </c>
      <c r="H66" s="239" t="str">
        <f>IF($B$60="","","Receção")</f>
        <v/>
      </c>
      <c r="I66" s="224"/>
      <c r="J66" s="47"/>
      <c r="K66" s="47"/>
      <c r="L66" s="47"/>
      <c r="M66" s="47"/>
      <c r="N66" s="80"/>
      <c r="O66" s="316" t="str">
        <f>IF(B60="","","+20'' após o sinal de início - 0,2 pts")</f>
        <v/>
      </c>
      <c r="P66" s="317"/>
      <c r="Q66" s="317"/>
      <c r="R66" s="317"/>
      <c r="S66" s="317"/>
      <c r="T66" s="317"/>
      <c r="U66" s="318"/>
      <c r="V66" s="82"/>
      <c r="W66" s="184"/>
      <c r="BQ66" s="3">
        <v>40</v>
      </c>
      <c r="BR66" s="33" t="s">
        <v>129</v>
      </c>
      <c r="BS66" s="6" t="s">
        <v>81</v>
      </c>
      <c r="BT66" s="34">
        <v>0.7</v>
      </c>
      <c r="BU66" s="37"/>
      <c r="CG66" s="370"/>
      <c r="CH66" s="85"/>
      <c r="CI66" s="323"/>
      <c r="CJ66" s="324"/>
      <c r="CK66" s="325"/>
      <c r="CL66" s="86"/>
      <c r="CM66" s="239"/>
      <c r="CN66" s="224"/>
      <c r="CO66" s="47"/>
      <c r="CP66" s="47"/>
      <c r="CQ66" s="47"/>
      <c r="CR66" s="47"/>
      <c r="CS66" s="80"/>
      <c r="CT66" s="316"/>
      <c r="CU66" s="317"/>
      <c r="CV66" s="317"/>
      <c r="CW66" s="317"/>
      <c r="CX66" s="318"/>
      <c r="CY66" s="82"/>
      <c r="CZ66" s="184"/>
      <c r="DB66" s="168"/>
      <c r="DC66" s="45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/>
      <c r="FW66" s="145"/>
      <c r="FX66" s="145"/>
      <c r="FY66" s="145"/>
      <c r="FZ66" s="145"/>
      <c r="GA66" s="145"/>
      <c r="GB66" s="145"/>
      <c r="GC66" s="145"/>
      <c r="GD66" s="145"/>
      <c r="GE66" s="145"/>
      <c r="GF66" s="145"/>
      <c r="GG66" s="145"/>
      <c r="GH66" s="145"/>
      <c r="GI66" s="145"/>
      <c r="GJ66" s="145"/>
      <c r="GK66" s="145"/>
      <c r="GL66" s="145"/>
      <c r="GM66" s="145"/>
      <c r="GN66" s="145"/>
      <c r="GO66" s="145"/>
      <c r="GP66" s="145"/>
      <c r="GQ66" s="145"/>
      <c r="GR66" s="145"/>
      <c r="GS66" s="145"/>
      <c r="GT66" s="145"/>
      <c r="GU66" s="145"/>
      <c r="GV66" s="145"/>
      <c r="GW66" s="145"/>
      <c r="GX66" s="145"/>
      <c r="GY66" s="145"/>
      <c r="GZ66" s="145"/>
      <c r="HA66" s="145"/>
      <c r="HB66" s="145"/>
      <c r="HC66" s="145"/>
      <c r="HD66" s="145"/>
      <c r="HE66" s="145"/>
      <c r="HF66" s="145"/>
      <c r="HG66" s="145"/>
      <c r="HH66" s="145"/>
      <c r="HI66" s="145"/>
      <c r="HJ66" s="145"/>
      <c r="HK66" s="145"/>
      <c r="HL66" s="145"/>
      <c r="HM66" s="145"/>
      <c r="HN66" s="145"/>
      <c r="HO66" s="145"/>
      <c r="HP66" s="145"/>
      <c r="HQ66" s="145"/>
      <c r="HR66" s="145"/>
      <c r="HS66" s="145"/>
      <c r="HT66" s="145"/>
      <c r="HU66" s="145"/>
      <c r="HV66" s="145"/>
      <c r="HW66" s="145"/>
      <c r="HX66" s="145"/>
      <c r="HY66" s="145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2:255" ht="22.8" customHeight="1" x14ac:dyDescent="0.3">
      <c r="B67" s="83"/>
      <c r="O67" s="367" t="str">
        <f>IF(B60="","","Assi. Verbais/gestuais - 0,3pts cada")</f>
        <v/>
      </c>
      <c r="P67" s="367"/>
      <c r="Q67" s="367"/>
      <c r="R67" s="367"/>
      <c r="S67" s="367"/>
      <c r="T67" s="367"/>
      <c r="U67" s="367"/>
      <c r="V67" s="14"/>
      <c r="W67" s="185"/>
      <c r="BR67" s="33"/>
      <c r="BS67" s="6"/>
      <c r="BT67" s="34"/>
      <c r="BU67" s="59"/>
      <c r="CG67" s="83"/>
      <c r="CT67" s="316"/>
      <c r="CU67" s="317"/>
      <c r="CV67" s="317"/>
      <c r="CW67" s="317"/>
      <c r="CX67" s="318"/>
      <c r="CY67" s="14"/>
      <c r="CZ67" s="185"/>
      <c r="DB67" s="8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5"/>
      <c r="GF67" s="145"/>
      <c r="GG67" s="145"/>
      <c r="GH67" s="145"/>
      <c r="GI67" s="145"/>
      <c r="GJ67" s="145"/>
      <c r="GK67" s="145"/>
      <c r="GL67" s="145"/>
      <c r="GM67" s="145"/>
      <c r="GN67" s="145"/>
      <c r="GO67" s="145"/>
      <c r="GP67" s="145"/>
      <c r="GQ67" s="145"/>
      <c r="GR67" s="145"/>
      <c r="GS67" s="145"/>
      <c r="GT67" s="145"/>
      <c r="GU67" s="145"/>
      <c r="GV67" s="145"/>
      <c r="GW67" s="145"/>
      <c r="GX67" s="145"/>
      <c r="GY67" s="145"/>
      <c r="GZ67" s="145"/>
      <c r="HA67" s="145"/>
      <c r="HB67" s="145"/>
      <c r="HC67" s="145"/>
      <c r="HD67" s="145"/>
      <c r="HE67" s="145"/>
      <c r="HF67" s="145"/>
      <c r="HG67" s="145"/>
      <c r="HH67" s="145"/>
      <c r="HI67" s="145"/>
      <c r="HJ67" s="145"/>
      <c r="HK67" s="145"/>
      <c r="HL67" s="145"/>
      <c r="HM67" s="145"/>
      <c r="HN67" s="145"/>
      <c r="HO67" s="145"/>
      <c r="HP67" s="145"/>
      <c r="HQ67" s="145"/>
      <c r="HR67" s="145"/>
      <c r="HS67" s="145"/>
      <c r="HT67" s="145"/>
      <c r="HU67" s="145"/>
      <c r="HV67" s="145"/>
      <c r="HW67" s="145"/>
      <c r="HX67" s="145"/>
      <c r="HY67" s="145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2:255" ht="22.8" customHeight="1" x14ac:dyDescent="0.3">
      <c r="B68" s="83"/>
      <c r="O68" s="367" t="str">
        <f>IF(B60="","","Finalizar fora do tapete - 0,2 pts")</f>
        <v/>
      </c>
      <c r="P68" s="367"/>
      <c r="Q68" s="367"/>
      <c r="R68" s="367"/>
      <c r="S68" s="367"/>
      <c r="T68" s="367"/>
      <c r="U68" s="367"/>
      <c r="V68" s="14"/>
      <c r="W68" s="185"/>
      <c r="BR68" s="33"/>
      <c r="BS68" s="6"/>
      <c r="BT68" s="34"/>
      <c r="BU68" s="59"/>
      <c r="CG68" s="83"/>
      <c r="CT68" s="316"/>
      <c r="CU68" s="317"/>
      <c r="CV68" s="317"/>
      <c r="CW68" s="317"/>
      <c r="CX68" s="318"/>
      <c r="CY68" s="14"/>
      <c r="CZ68" s="185"/>
      <c r="DB68" s="8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145"/>
      <c r="GP68" s="145"/>
      <c r="GQ68" s="145"/>
      <c r="GR68" s="145"/>
      <c r="GS68" s="145"/>
      <c r="GT68" s="145"/>
      <c r="GU68" s="145"/>
      <c r="GV68" s="145"/>
      <c r="GW68" s="145"/>
      <c r="GX68" s="145"/>
      <c r="GY68" s="145"/>
      <c r="GZ68" s="145"/>
      <c r="HA68" s="145"/>
      <c r="HB68" s="145"/>
      <c r="HC68" s="145"/>
      <c r="HD68" s="145"/>
      <c r="HE68" s="145"/>
      <c r="HF68" s="145"/>
      <c r="HG68" s="145"/>
      <c r="HH68" s="145"/>
      <c r="HI68" s="145"/>
      <c r="HJ68" s="145"/>
      <c r="HK68" s="145"/>
      <c r="HL68" s="145"/>
      <c r="HM68" s="145"/>
      <c r="HN68" s="145"/>
      <c r="HO68" s="145"/>
      <c r="HP68" s="145"/>
      <c r="HQ68" s="145"/>
      <c r="HR68" s="145"/>
      <c r="HS68" s="145"/>
      <c r="HT68" s="145"/>
      <c r="HU68" s="145"/>
      <c r="HV68" s="145"/>
      <c r="HW68" s="145"/>
      <c r="HX68" s="145"/>
      <c r="HY68" s="145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2:255" ht="22.8" customHeight="1" thickBot="1" x14ac:dyDescent="0.35">
      <c r="B69" s="73"/>
      <c r="O69" s="367" t="str">
        <f>IF(B60="","","uso de acessórios - 0,3 pts")</f>
        <v/>
      </c>
      <c r="P69" s="367"/>
      <c r="Q69" s="367"/>
      <c r="R69" s="367"/>
      <c r="S69" s="367"/>
      <c r="T69" s="367"/>
      <c r="U69" s="367"/>
      <c r="V69" s="14"/>
      <c r="W69" s="186"/>
      <c r="BQ69" s="3">
        <v>36</v>
      </c>
      <c r="BR69" s="35" t="s">
        <v>125</v>
      </c>
      <c r="BS69" s="29" t="s">
        <v>82</v>
      </c>
      <c r="BT69" s="36">
        <v>0.4</v>
      </c>
      <c r="BU69" s="37"/>
      <c r="CG69" s="73"/>
      <c r="CT69" s="316"/>
      <c r="CU69" s="317"/>
      <c r="CV69" s="317"/>
      <c r="CW69" s="317"/>
      <c r="CX69" s="318"/>
      <c r="CY69" s="14"/>
      <c r="CZ69" s="186"/>
      <c r="DB69" s="7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5"/>
      <c r="GM69" s="145"/>
      <c r="GN69" s="145"/>
      <c r="GO69" s="145"/>
      <c r="GP69" s="145"/>
      <c r="GQ69" s="145"/>
      <c r="GR69" s="145"/>
      <c r="GS69" s="145"/>
      <c r="GT69" s="145"/>
      <c r="GU69" s="145"/>
      <c r="GV69" s="145"/>
      <c r="GW69" s="145"/>
      <c r="GX69" s="145"/>
      <c r="GY69" s="145"/>
      <c r="GZ69" s="145"/>
      <c r="HA69" s="145"/>
      <c r="HB69" s="145"/>
      <c r="HC69" s="145"/>
      <c r="HD69" s="145"/>
      <c r="HE69" s="145"/>
      <c r="HF69" s="145"/>
      <c r="HG69" s="145"/>
      <c r="HH69" s="145"/>
      <c r="HI69" s="145"/>
      <c r="HJ69" s="145"/>
      <c r="HK69" s="145"/>
      <c r="HL69" s="145"/>
      <c r="HM69" s="145"/>
      <c r="HN69" s="145"/>
      <c r="HO69" s="145"/>
      <c r="HP69" s="145"/>
      <c r="HQ69" s="145"/>
      <c r="HR69" s="145"/>
      <c r="HS69" s="145"/>
      <c r="HT69" s="145"/>
      <c r="HU69" s="145"/>
      <c r="HV69" s="145"/>
      <c r="HW69" s="145"/>
      <c r="HX69" s="145"/>
      <c r="HY69" s="145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2:255" ht="8.4" customHeight="1" thickBot="1" x14ac:dyDescent="0.35">
      <c r="B70" s="73"/>
      <c r="BR70" s="33"/>
      <c r="BS70" s="6"/>
      <c r="BT70" s="34"/>
      <c r="BU70" s="59"/>
      <c r="CG70" s="73"/>
      <c r="DB70" s="7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145"/>
      <c r="EX70" s="145"/>
      <c r="EY70" s="145"/>
      <c r="EZ70" s="145"/>
      <c r="FA70" s="145"/>
      <c r="FB70" s="145"/>
      <c r="FC70" s="145"/>
      <c r="FD70" s="145"/>
      <c r="FE70" s="145"/>
      <c r="FF70" s="145"/>
      <c r="FG70" s="145"/>
      <c r="FH70" s="145"/>
      <c r="FI70" s="145"/>
      <c r="FJ70" s="145"/>
      <c r="FK70" s="145"/>
      <c r="FL70" s="145"/>
      <c r="FM70" s="145"/>
      <c r="FN70" s="145"/>
      <c r="FO70" s="145"/>
      <c r="FP70" s="145"/>
      <c r="FQ70" s="145"/>
      <c r="FR70" s="145"/>
      <c r="FS70" s="145"/>
      <c r="FT70" s="145"/>
      <c r="FU70" s="145"/>
      <c r="FV70" s="145"/>
      <c r="FW70" s="145"/>
      <c r="FX70" s="145"/>
      <c r="FY70" s="145"/>
      <c r="FZ70" s="145"/>
      <c r="GA70" s="145"/>
      <c r="GB70" s="145"/>
      <c r="GC70" s="145"/>
      <c r="GD70" s="145"/>
      <c r="GE70" s="145"/>
      <c r="GF70" s="145"/>
      <c r="GG70" s="145"/>
      <c r="GH70" s="145"/>
      <c r="GI70" s="145"/>
      <c r="GJ70" s="145"/>
      <c r="GK70" s="145"/>
      <c r="GL70" s="145"/>
      <c r="GM70" s="145"/>
      <c r="GN70" s="145"/>
      <c r="GO70" s="145"/>
      <c r="GP70" s="145"/>
      <c r="GQ70" s="145"/>
      <c r="GR70" s="145"/>
      <c r="GS70" s="145"/>
      <c r="GT70" s="145"/>
      <c r="GU70" s="145"/>
      <c r="GV70" s="145"/>
      <c r="GW70" s="145"/>
      <c r="GX70" s="145"/>
      <c r="GY70" s="145"/>
      <c r="GZ70" s="145"/>
      <c r="HA70" s="145"/>
      <c r="HB70" s="145"/>
      <c r="HC70" s="145"/>
      <c r="HD70" s="145"/>
      <c r="HE70" s="145"/>
      <c r="HF70" s="145"/>
      <c r="HG70" s="145"/>
      <c r="HH70" s="145"/>
      <c r="HI70" s="145"/>
      <c r="HJ70" s="145"/>
      <c r="HK70" s="145"/>
      <c r="HL70" s="145"/>
      <c r="HM70" s="145"/>
      <c r="HN70" s="145"/>
      <c r="HO70" s="145"/>
      <c r="HP70" s="145"/>
      <c r="HQ70" s="145"/>
      <c r="HR70" s="145"/>
      <c r="HS70" s="145"/>
      <c r="HT70" s="145"/>
      <c r="HU70" s="145"/>
      <c r="HV70" s="145"/>
      <c r="HW70" s="145"/>
      <c r="HX70" s="145"/>
      <c r="HY70" s="145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2:255" ht="22.8" customHeight="1" x14ac:dyDescent="0.3">
      <c r="B71" s="168" t="str">
        <f>IF($U$6=3,"Nível 3","")</f>
        <v/>
      </c>
      <c r="C71" s="289" t="str">
        <f>IF(U6=3,"Elementos","")</f>
        <v/>
      </c>
      <c r="D71" s="290"/>
      <c r="E71" s="290"/>
      <c r="F71" s="290"/>
      <c r="G71" s="291"/>
      <c r="H71" s="190" t="s">
        <v>5</v>
      </c>
      <c r="I71" s="191"/>
      <c r="J71" s="67" t="s">
        <v>71</v>
      </c>
      <c r="K71" s="67" t="s">
        <v>6</v>
      </c>
      <c r="L71" s="67" t="s">
        <v>72</v>
      </c>
      <c r="M71" s="67" t="s">
        <v>73</v>
      </c>
      <c r="N71" s="67" t="s">
        <v>7</v>
      </c>
      <c r="O71" s="194" t="s">
        <v>184</v>
      </c>
      <c r="P71" s="232" t="s">
        <v>185</v>
      </c>
      <c r="Q71" s="232" t="s">
        <v>186</v>
      </c>
      <c r="R71" s="232" t="s">
        <v>187</v>
      </c>
      <c r="S71" s="232" t="s">
        <v>205</v>
      </c>
      <c r="T71" s="232" t="s">
        <v>206</v>
      </c>
      <c r="U71" s="311" t="str">
        <f>IF(B71="","","Dif.")</f>
        <v/>
      </c>
      <c r="BQ71" s="3">
        <v>37</v>
      </c>
      <c r="BR71" s="30" t="s">
        <v>126</v>
      </c>
      <c r="BS71" s="31" t="s">
        <v>79</v>
      </c>
      <c r="BT71" s="32">
        <v>0.6</v>
      </c>
      <c r="BU71" s="189">
        <f>SUM(BT71:BT74)</f>
        <v>2.0999999999999996</v>
      </c>
      <c r="CG71" s="313"/>
      <c r="CH71" s="289"/>
      <c r="CI71" s="290"/>
      <c r="CJ71" s="290"/>
      <c r="CK71" s="290"/>
      <c r="CL71" s="291"/>
      <c r="CM71" s="190"/>
      <c r="CN71" s="191"/>
      <c r="CO71" s="67"/>
      <c r="CP71" s="67"/>
      <c r="CQ71" s="67"/>
      <c r="CR71" s="67"/>
      <c r="CS71" s="67"/>
      <c r="CT71" s="194"/>
      <c r="CU71" s="319"/>
      <c r="CV71" s="319"/>
      <c r="CW71" s="319"/>
      <c r="CX71" s="321"/>
      <c r="DB71" s="168"/>
      <c r="DC71" s="289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145"/>
      <c r="EX71" s="145"/>
      <c r="EY71" s="145"/>
      <c r="EZ71" s="145"/>
      <c r="FA71" s="145"/>
      <c r="FB71" s="145"/>
      <c r="FC71" s="145"/>
      <c r="FD71" s="145"/>
      <c r="FE71" s="145"/>
      <c r="FF71" s="145"/>
      <c r="FG71" s="145"/>
      <c r="FH71" s="145"/>
      <c r="FI71" s="145"/>
      <c r="FJ71" s="145"/>
      <c r="FK71" s="145"/>
      <c r="FL71" s="145"/>
      <c r="FM71" s="145"/>
      <c r="FN71" s="145"/>
      <c r="FO71" s="145"/>
      <c r="FP71" s="145"/>
      <c r="FQ71" s="145"/>
      <c r="FR71" s="145"/>
      <c r="FS71" s="145"/>
      <c r="FT71" s="145"/>
      <c r="FU71" s="145"/>
      <c r="FV71" s="145"/>
      <c r="FW71" s="145"/>
      <c r="FX71" s="145"/>
      <c r="FY71" s="145"/>
      <c r="FZ71" s="145"/>
      <c r="GA71" s="145"/>
      <c r="GB71" s="145"/>
      <c r="GC71" s="145"/>
      <c r="GD71" s="145"/>
      <c r="GE71" s="145"/>
      <c r="GF71" s="145"/>
      <c r="GG71" s="145"/>
      <c r="GH71" s="145"/>
      <c r="GI71" s="145"/>
      <c r="GJ71" s="145"/>
      <c r="GK71" s="145"/>
      <c r="GL71" s="145"/>
      <c r="GM71" s="145"/>
      <c r="GN71" s="145"/>
      <c r="GO71" s="145"/>
      <c r="GP71" s="145"/>
      <c r="GQ71" s="145"/>
      <c r="GR71" s="145"/>
      <c r="GS71" s="145"/>
      <c r="GT71" s="145"/>
      <c r="GU71" s="145"/>
      <c r="GV71" s="145"/>
      <c r="GW71" s="145"/>
      <c r="GX71" s="145"/>
      <c r="GY71" s="145"/>
      <c r="GZ71" s="145"/>
      <c r="HA71" s="145"/>
      <c r="HB71" s="145"/>
      <c r="HC71" s="145"/>
      <c r="HD71" s="145"/>
      <c r="HE71" s="145"/>
      <c r="HF71" s="145"/>
      <c r="HG71" s="145"/>
      <c r="HH71" s="145"/>
      <c r="HI71" s="145"/>
      <c r="HJ71" s="145"/>
      <c r="HK71" s="145"/>
      <c r="HL71" s="145"/>
      <c r="HM71" s="145"/>
      <c r="HN71" s="145"/>
      <c r="HO71" s="145"/>
      <c r="HP71" s="145"/>
      <c r="HQ71" s="145"/>
      <c r="HR71" s="145"/>
      <c r="HS71" s="145"/>
      <c r="HT71" s="145"/>
      <c r="HU71" s="145"/>
      <c r="HV71" s="145"/>
      <c r="HW71" s="145"/>
      <c r="HX71" s="145"/>
      <c r="HY71" s="145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2:255" ht="22.8" customHeight="1" x14ac:dyDescent="0.3">
      <c r="B72" s="168"/>
      <c r="C72" s="292"/>
      <c r="D72" s="293"/>
      <c r="E72" s="293"/>
      <c r="F72" s="293"/>
      <c r="G72" s="294"/>
      <c r="H72" s="192"/>
      <c r="I72" s="193"/>
      <c r="J72" s="60">
        <v>2</v>
      </c>
      <c r="K72" s="60">
        <v>1.5</v>
      </c>
      <c r="L72" s="60">
        <v>1</v>
      </c>
      <c r="M72" s="60">
        <v>0.5</v>
      </c>
      <c r="N72" s="61">
        <v>0.25</v>
      </c>
      <c r="O72" s="174"/>
      <c r="P72" s="233"/>
      <c r="Q72" s="233"/>
      <c r="R72" s="233"/>
      <c r="S72" s="233"/>
      <c r="T72" s="233"/>
      <c r="U72" s="311"/>
      <c r="BQ72" s="3">
        <v>38</v>
      </c>
      <c r="BR72" s="33" t="s">
        <v>127</v>
      </c>
      <c r="BS72" s="6" t="s">
        <v>80</v>
      </c>
      <c r="BT72" s="34">
        <v>0.3</v>
      </c>
      <c r="BU72" s="189"/>
      <c r="CG72" s="314"/>
      <c r="CH72" s="292"/>
      <c r="CI72" s="293"/>
      <c r="CJ72" s="293"/>
      <c r="CK72" s="293"/>
      <c r="CL72" s="294"/>
      <c r="CM72" s="192"/>
      <c r="CN72" s="193"/>
      <c r="CO72" s="60"/>
      <c r="CP72" s="60"/>
      <c r="CQ72" s="60"/>
      <c r="CR72" s="60"/>
      <c r="CS72" s="61"/>
      <c r="CT72" s="174"/>
      <c r="CU72" s="320"/>
      <c r="CV72" s="320"/>
      <c r="CW72" s="320"/>
      <c r="CX72" s="322"/>
      <c r="DB72" s="168"/>
      <c r="DC72" s="344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145"/>
      <c r="EX72" s="145"/>
      <c r="EY72" s="145"/>
      <c r="EZ72" s="145"/>
      <c r="FA72" s="145"/>
      <c r="FB72" s="145"/>
      <c r="FC72" s="145"/>
      <c r="FD72" s="145"/>
      <c r="FE72" s="145"/>
      <c r="FF72" s="145"/>
      <c r="FG72" s="145"/>
      <c r="FH72" s="145"/>
      <c r="FI72" s="145"/>
      <c r="FJ72" s="145"/>
      <c r="FK72" s="145"/>
      <c r="FL72" s="145"/>
      <c r="FM72" s="145"/>
      <c r="FN72" s="145"/>
      <c r="FO72" s="145"/>
      <c r="FP72" s="145"/>
      <c r="FQ72" s="145"/>
      <c r="FR72" s="145"/>
      <c r="FS72" s="145"/>
      <c r="FT72" s="145"/>
      <c r="FU72" s="145"/>
      <c r="FV72" s="145"/>
      <c r="FW72" s="145"/>
      <c r="FX72" s="145"/>
      <c r="FY72" s="145"/>
      <c r="FZ72" s="145"/>
      <c r="GA72" s="145"/>
      <c r="GB72" s="145"/>
      <c r="GC72" s="145"/>
      <c r="GD72" s="145"/>
      <c r="GE72" s="145"/>
      <c r="GF72" s="145"/>
      <c r="GG72" s="145"/>
      <c r="GH72" s="145"/>
      <c r="GI72" s="145"/>
      <c r="GJ72" s="145"/>
      <c r="GK72" s="145"/>
      <c r="GL72" s="145"/>
      <c r="GM72" s="145"/>
      <c r="GN72" s="145"/>
      <c r="GO72" s="145"/>
      <c r="GP72" s="145"/>
      <c r="GQ72" s="145"/>
      <c r="GR72" s="145"/>
      <c r="GS72" s="145"/>
      <c r="GT72" s="145"/>
      <c r="GU72" s="145"/>
      <c r="GV72" s="145"/>
      <c r="GW72" s="145"/>
      <c r="GX72" s="145"/>
      <c r="GY72" s="145"/>
      <c r="GZ72" s="145"/>
      <c r="HA72" s="145"/>
      <c r="HB72" s="145"/>
      <c r="HC72" s="145"/>
      <c r="HD72" s="145"/>
      <c r="HE72" s="145"/>
      <c r="HF72" s="145"/>
      <c r="HG72" s="145"/>
      <c r="HH72" s="145"/>
      <c r="HI72" s="145"/>
      <c r="HJ72" s="145"/>
      <c r="HK72" s="145"/>
      <c r="HL72" s="145"/>
      <c r="HM72" s="145"/>
      <c r="HN72" s="145"/>
      <c r="HO72" s="145"/>
      <c r="HP72" s="145"/>
      <c r="HQ72" s="145"/>
      <c r="HR72" s="145"/>
      <c r="HS72" s="145"/>
      <c r="HT72" s="145"/>
      <c r="HU72" s="145"/>
      <c r="HV72" s="145"/>
      <c r="HW72" s="145"/>
      <c r="HX72" s="145"/>
      <c r="HY72" s="145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2:255" ht="22.8" customHeight="1" x14ac:dyDescent="0.3">
      <c r="B73" s="168"/>
      <c r="C73" s="295"/>
      <c r="D73" s="296"/>
      <c r="E73" s="296"/>
      <c r="F73" s="296"/>
      <c r="G73" s="297"/>
      <c r="H73" s="222" t="str">
        <f>IF($B$71="","","Entensão dos pés")</f>
        <v/>
      </c>
      <c r="I73" s="222"/>
      <c r="J73" s="16"/>
      <c r="K73" s="16"/>
      <c r="L73" s="16"/>
      <c r="M73" s="16"/>
      <c r="N73" s="16"/>
      <c r="O73" s="175"/>
      <c r="P73" s="175"/>
      <c r="Q73" s="91"/>
      <c r="R73" s="91"/>
      <c r="S73" s="175"/>
      <c r="T73" s="175"/>
      <c r="U73" s="312" t="str">
        <f>IF(SUM(G74:G78)=0,"",SUM(G74:G78))</f>
        <v/>
      </c>
      <c r="BQ73" s="3">
        <v>39</v>
      </c>
      <c r="BR73" s="33" t="s">
        <v>128</v>
      </c>
      <c r="BS73" s="6" t="s">
        <v>31</v>
      </c>
      <c r="BT73" s="34">
        <v>0.5</v>
      </c>
      <c r="BU73" s="189"/>
      <c r="CG73" s="314"/>
      <c r="CH73" s="295"/>
      <c r="CI73" s="296"/>
      <c r="CJ73" s="296"/>
      <c r="CK73" s="296"/>
      <c r="CL73" s="297"/>
      <c r="CM73" s="204"/>
      <c r="CN73" s="205"/>
      <c r="CO73" s="16"/>
      <c r="CP73" s="16"/>
      <c r="CQ73" s="16"/>
      <c r="CR73" s="16"/>
      <c r="CS73" s="16"/>
      <c r="CT73" s="175"/>
      <c r="CU73" s="175"/>
      <c r="CV73" s="175"/>
      <c r="CW73" s="175"/>
      <c r="CX73" s="212"/>
      <c r="DB73" s="168"/>
      <c r="DC73" s="344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145"/>
      <c r="EX73" s="145"/>
      <c r="EY73" s="145"/>
      <c r="EZ73" s="145"/>
      <c r="FA73" s="145"/>
      <c r="FB73" s="145"/>
      <c r="FC73" s="145"/>
      <c r="FD73" s="145"/>
      <c r="FE73" s="145"/>
      <c r="FF73" s="145"/>
      <c r="FG73" s="145"/>
      <c r="FH73" s="145"/>
      <c r="FI73" s="145"/>
      <c r="FJ73" s="145"/>
      <c r="FK73" s="145"/>
      <c r="FL73" s="145"/>
      <c r="FM73" s="145"/>
      <c r="FN73" s="145"/>
      <c r="FO73" s="145"/>
      <c r="FP73" s="145"/>
      <c r="FQ73" s="145"/>
      <c r="FR73" s="145"/>
      <c r="FS73" s="145"/>
      <c r="FT73" s="145"/>
      <c r="FU73" s="145"/>
      <c r="FV73" s="145"/>
      <c r="FW73" s="145"/>
      <c r="FX73" s="145"/>
      <c r="FY73" s="145"/>
      <c r="FZ73" s="145"/>
      <c r="GA73" s="145"/>
      <c r="GB73" s="145"/>
      <c r="GC73" s="145"/>
      <c r="GD73" s="145"/>
      <c r="GE73" s="145"/>
      <c r="GF73" s="145"/>
      <c r="GG73" s="145"/>
      <c r="GH73" s="145"/>
      <c r="GI73" s="145"/>
      <c r="GJ73" s="145"/>
      <c r="GK73" s="145"/>
      <c r="GL73" s="145"/>
      <c r="GM73" s="145"/>
      <c r="GN73" s="145"/>
      <c r="GO73" s="145"/>
      <c r="GP73" s="145"/>
      <c r="GQ73" s="145"/>
      <c r="GR73" s="145"/>
      <c r="GS73" s="145"/>
      <c r="GT73" s="145"/>
      <c r="GU73" s="145"/>
      <c r="GV73" s="145"/>
      <c r="GW73" s="145"/>
      <c r="GX73" s="145"/>
      <c r="GY73" s="145"/>
      <c r="GZ73" s="145"/>
      <c r="HA73" s="145"/>
      <c r="HB73" s="145"/>
      <c r="HC73" s="145"/>
      <c r="HD73" s="145"/>
      <c r="HE73" s="145"/>
      <c r="HF73" s="145"/>
      <c r="HG73" s="145"/>
      <c r="HH73" s="145"/>
      <c r="HI73" s="145"/>
      <c r="HJ73" s="145"/>
      <c r="HK73" s="145"/>
      <c r="HL73" s="145"/>
      <c r="HM73" s="145"/>
      <c r="HN73" s="145"/>
      <c r="HO73" s="145"/>
      <c r="HP73" s="145"/>
      <c r="HQ73" s="145"/>
      <c r="HR73" s="145"/>
      <c r="HS73" s="145"/>
      <c r="HT73" s="145"/>
      <c r="HU73" s="145"/>
      <c r="HV73" s="145"/>
      <c r="HW73" s="145"/>
      <c r="HX73" s="145"/>
      <c r="HY73" s="145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2:255" ht="22.8" customHeight="1" thickBot="1" x14ac:dyDescent="0.35">
      <c r="B74" s="168"/>
      <c r="C74" s="48">
        <v>1</v>
      </c>
      <c r="D74" s="287"/>
      <c r="E74" s="288"/>
      <c r="F74" s="288"/>
      <c r="G74" s="75" t="str">
        <f>IFERROR(INDEX($BH$25:$BH$38,MATCH(D74,tumbling3,0)),"")</f>
        <v/>
      </c>
      <c r="H74" s="225" t="str">
        <f>IF($B$71="","","Alinha. segmentos")</f>
        <v/>
      </c>
      <c r="I74" s="226"/>
      <c r="J74" s="49"/>
      <c r="K74" s="49"/>
      <c r="L74" s="49"/>
      <c r="M74" s="49"/>
      <c r="N74" s="49"/>
      <c r="O74" s="176"/>
      <c r="P74" s="176"/>
      <c r="Q74" s="92"/>
      <c r="R74" s="92"/>
      <c r="S74" s="176"/>
      <c r="T74" s="176"/>
      <c r="U74" s="312"/>
      <c r="BQ74" s="3">
        <v>40</v>
      </c>
      <c r="BR74" s="35" t="s">
        <v>129</v>
      </c>
      <c r="BS74" s="29" t="s">
        <v>81</v>
      </c>
      <c r="BT74" s="36">
        <v>0.7</v>
      </c>
      <c r="BU74" s="189"/>
      <c r="CG74" s="314"/>
      <c r="CH74" s="58"/>
      <c r="CI74" s="254"/>
      <c r="CJ74" s="255"/>
      <c r="CK74" s="310"/>
      <c r="CL74" s="75"/>
      <c r="CM74" s="204"/>
      <c r="CN74" s="205"/>
      <c r="CO74" s="49"/>
      <c r="CP74" s="49"/>
      <c r="CQ74" s="49"/>
      <c r="CR74" s="49"/>
      <c r="CS74" s="49"/>
      <c r="CT74" s="176"/>
      <c r="CU74" s="176"/>
      <c r="CV74" s="176"/>
      <c r="CW74" s="176"/>
      <c r="CX74" s="213"/>
      <c r="DB74" s="168"/>
      <c r="DC74" s="58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145"/>
      <c r="EX74" s="145"/>
      <c r="EY74" s="145"/>
      <c r="EZ74" s="145"/>
      <c r="FA74" s="145"/>
      <c r="FB74" s="145"/>
      <c r="FC74" s="145"/>
      <c r="FD74" s="145"/>
      <c r="FE74" s="145"/>
      <c r="FF74" s="145"/>
      <c r="FG74" s="145"/>
      <c r="FH74" s="145"/>
      <c r="FI74" s="145"/>
      <c r="FJ74" s="145"/>
      <c r="FK74" s="145"/>
      <c r="FL74" s="145"/>
      <c r="FM74" s="145"/>
      <c r="FN74" s="145"/>
      <c r="FO74" s="145"/>
      <c r="FP74" s="145"/>
      <c r="FQ74" s="145"/>
      <c r="FR74" s="145"/>
      <c r="FS74" s="145"/>
      <c r="FT74" s="145"/>
      <c r="FU74" s="145"/>
      <c r="FV74" s="145"/>
      <c r="FW74" s="145"/>
      <c r="FX74" s="145"/>
      <c r="FY74" s="145"/>
      <c r="FZ74" s="145"/>
      <c r="GA74" s="145"/>
      <c r="GB74" s="145"/>
      <c r="GC74" s="145"/>
      <c r="GD74" s="145"/>
      <c r="GE74" s="145"/>
      <c r="GF74" s="145"/>
      <c r="GG74" s="145"/>
      <c r="GH74" s="145"/>
      <c r="GI74" s="145"/>
      <c r="GJ74" s="145"/>
      <c r="GK74" s="145"/>
      <c r="GL74" s="145"/>
      <c r="GM74" s="145"/>
      <c r="GN74" s="145"/>
      <c r="GO74" s="145"/>
      <c r="GP74" s="145"/>
      <c r="GQ74" s="145"/>
      <c r="GR74" s="145"/>
      <c r="GS74" s="145"/>
      <c r="GT74" s="145"/>
      <c r="GU74" s="145"/>
      <c r="GV74" s="145"/>
      <c r="GW74" s="145"/>
      <c r="GX74" s="145"/>
      <c r="GY74" s="145"/>
      <c r="GZ74" s="145"/>
      <c r="HA74" s="145"/>
      <c r="HB74" s="145"/>
      <c r="HC74" s="145"/>
      <c r="HD74" s="145"/>
      <c r="HE74" s="145"/>
      <c r="HF74" s="145"/>
      <c r="HG74" s="145"/>
      <c r="HH74" s="145"/>
      <c r="HI74" s="145"/>
      <c r="HJ74" s="145"/>
      <c r="HK74" s="145"/>
      <c r="HL74" s="145"/>
      <c r="HM74" s="145"/>
      <c r="HN74" s="145"/>
      <c r="HO74" s="145"/>
      <c r="HP74" s="145"/>
      <c r="HQ74" s="145"/>
      <c r="HR74" s="145"/>
      <c r="HS74" s="145"/>
      <c r="HT74" s="145"/>
      <c r="HU74" s="145"/>
      <c r="HV74" s="145"/>
      <c r="HW74" s="145"/>
      <c r="HX74" s="145"/>
      <c r="HY74" s="145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2:255" ht="22.8" customHeight="1" x14ac:dyDescent="0.3">
      <c r="B75" s="168"/>
      <c r="C75" s="45">
        <v>2</v>
      </c>
      <c r="D75" s="254"/>
      <c r="E75" s="255"/>
      <c r="F75" s="255"/>
      <c r="G75" s="76" t="str">
        <f>IFERROR(INDEX($BH$25:$BH$38,MATCH(D75,tumbling3,0)),"")</f>
        <v/>
      </c>
      <c r="H75" s="223" t="str">
        <f>IF($B$71="","","Definição de ângulos")</f>
        <v/>
      </c>
      <c r="I75" s="224"/>
      <c r="J75" s="46"/>
      <c r="K75" s="46"/>
      <c r="L75" s="46"/>
      <c r="M75" s="46"/>
      <c r="N75" s="46"/>
      <c r="O75" s="176"/>
      <c r="P75" s="176"/>
      <c r="Q75" s="92"/>
      <c r="R75" s="92"/>
      <c r="S75" s="176"/>
      <c r="T75" s="176"/>
      <c r="U75" s="212"/>
      <c r="CG75" s="314"/>
      <c r="CH75" s="45"/>
      <c r="CI75" s="254"/>
      <c r="CJ75" s="255"/>
      <c r="CK75" s="310"/>
      <c r="CL75" s="76"/>
      <c r="CM75" s="239"/>
      <c r="CN75" s="224"/>
      <c r="CO75" s="46"/>
      <c r="CP75" s="46"/>
      <c r="CQ75" s="46"/>
      <c r="CR75" s="46"/>
      <c r="CS75" s="46"/>
      <c r="CT75" s="177"/>
      <c r="CU75" s="177"/>
      <c r="CV75" s="177"/>
      <c r="CW75" s="177"/>
      <c r="CX75" s="214"/>
      <c r="DB75" s="168"/>
      <c r="DC75" s="45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145"/>
      <c r="EX75" s="145"/>
      <c r="EY75" s="145"/>
      <c r="EZ75" s="145"/>
      <c r="FA75" s="145"/>
      <c r="FB75" s="145"/>
      <c r="FC75" s="145"/>
      <c r="FD75" s="145"/>
      <c r="FE75" s="145"/>
      <c r="FF75" s="145"/>
      <c r="FG75" s="145"/>
      <c r="FH75" s="145"/>
      <c r="FI75" s="145"/>
      <c r="FJ75" s="145"/>
      <c r="FK75" s="145"/>
      <c r="FL75" s="145"/>
      <c r="FM75" s="145"/>
      <c r="FN75" s="145"/>
      <c r="FO75" s="145"/>
      <c r="FP75" s="145"/>
      <c r="FQ75" s="145"/>
      <c r="FR75" s="145"/>
      <c r="FS75" s="145"/>
      <c r="FT75" s="145"/>
      <c r="FU75" s="145"/>
      <c r="FV75" s="145"/>
      <c r="FW75" s="145"/>
      <c r="FX75" s="145"/>
      <c r="FY75" s="145"/>
      <c r="FZ75" s="145"/>
      <c r="GA75" s="145"/>
      <c r="GB75" s="145"/>
      <c r="GC75" s="145"/>
      <c r="GD75" s="145"/>
      <c r="GE75" s="145"/>
      <c r="GF75" s="145"/>
      <c r="GG75" s="145"/>
      <c r="GH75" s="145"/>
      <c r="GI75" s="145"/>
      <c r="GJ75" s="145"/>
      <c r="GK75" s="145"/>
      <c r="GL75" s="145"/>
      <c r="GM75" s="145"/>
      <c r="GN75" s="145"/>
      <c r="GO75" s="145"/>
      <c r="GP75" s="145"/>
      <c r="GQ75" s="145"/>
      <c r="GR75" s="145"/>
      <c r="GS75" s="145"/>
      <c r="GT75" s="145"/>
      <c r="GU75" s="145"/>
      <c r="GV75" s="145"/>
      <c r="GW75" s="145"/>
      <c r="GX75" s="145"/>
      <c r="GY75" s="145"/>
      <c r="GZ75" s="145"/>
      <c r="HA75" s="145"/>
      <c r="HB75" s="145"/>
      <c r="HC75" s="145"/>
      <c r="HD75" s="145"/>
      <c r="HE75" s="145"/>
      <c r="HF75" s="145"/>
      <c r="HG75" s="145"/>
      <c r="HH75" s="145"/>
      <c r="HI75" s="145"/>
      <c r="HJ75" s="145"/>
      <c r="HK75" s="145"/>
      <c r="HL75" s="145"/>
      <c r="HM75" s="145"/>
      <c r="HN75" s="145"/>
      <c r="HO75" s="145"/>
      <c r="HP75" s="145"/>
      <c r="HQ75" s="145"/>
      <c r="HR75" s="145"/>
      <c r="HS75" s="145"/>
      <c r="HT75" s="145"/>
      <c r="HU75" s="145"/>
      <c r="HV75" s="145"/>
      <c r="HW75" s="145"/>
      <c r="HX75" s="145"/>
      <c r="HY75" s="145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2:255" ht="22.8" customHeight="1" x14ac:dyDescent="0.3">
      <c r="B76" s="168"/>
      <c r="C76" s="45">
        <v>3</v>
      </c>
      <c r="D76" s="254"/>
      <c r="E76" s="255"/>
      <c r="F76" s="255"/>
      <c r="G76" s="76" t="str">
        <f>IFERROR(INDEX($BH$25:$BH$38,MATCH(D76,tumbling3,0)),"")</f>
        <v/>
      </c>
      <c r="H76" s="223" t="str">
        <f>IF($B$71="","","Ritmo do exercício")</f>
        <v/>
      </c>
      <c r="I76" s="224"/>
      <c r="J76" s="47"/>
      <c r="K76" s="47"/>
      <c r="L76" s="47"/>
      <c r="M76" s="47"/>
      <c r="N76" s="47"/>
      <c r="O76" s="326" t="str">
        <f>IF(B71="","","DEDUÇÕES")</f>
        <v/>
      </c>
      <c r="P76" s="327"/>
      <c r="Q76" s="327"/>
      <c r="R76" s="327"/>
      <c r="S76" s="327"/>
      <c r="T76" s="327"/>
      <c r="U76" s="327"/>
      <c r="V76" s="327"/>
      <c r="W76" s="328"/>
      <c r="CG76" s="314"/>
      <c r="CH76" s="45"/>
      <c r="CI76" s="254"/>
      <c r="CJ76" s="255"/>
      <c r="CK76" s="310"/>
      <c r="CL76" s="76"/>
      <c r="CM76" s="239"/>
      <c r="CN76" s="224"/>
      <c r="CO76" s="47"/>
      <c r="CP76" s="47"/>
      <c r="CQ76" s="47"/>
      <c r="CR76" s="47"/>
      <c r="CS76" s="47"/>
      <c r="CT76" s="326"/>
      <c r="CU76" s="327"/>
      <c r="CV76" s="327"/>
      <c r="CW76" s="327"/>
      <c r="CX76" s="327"/>
      <c r="CY76" s="327"/>
      <c r="CZ76" s="328"/>
      <c r="DB76" s="168"/>
      <c r="DC76" s="45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145"/>
      <c r="EX76" s="145"/>
      <c r="EY76" s="145"/>
      <c r="EZ76" s="145"/>
      <c r="FA76" s="145"/>
      <c r="FB76" s="145"/>
      <c r="FC76" s="145"/>
      <c r="FD76" s="145"/>
      <c r="FE76" s="145"/>
      <c r="FF76" s="145"/>
      <c r="FG76" s="145"/>
      <c r="FH76" s="145"/>
      <c r="FI76" s="145"/>
      <c r="FJ76" s="145"/>
      <c r="FK76" s="145"/>
      <c r="FL76" s="145"/>
      <c r="FM76" s="145"/>
      <c r="FN76" s="145"/>
      <c r="FO76" s="145"/>
      <c r="FP76" s="145"/>
      <c r="FQ76" s="145"/>
      <c r="FR76" s="145"/>
      <c r="FS76" s="145"/>
      <c r="FT76" s="145"/>
      <c r="FU76" s="145"/>
      <c r="FV76" s="145"/>
      <c r="FW76" s="145"/>
      <c r="FX76" s="145"/>
      <c r="FY76" s="145"/>
      <c r="FZ76" s="145"/>
      <c r="GA76" s="145"/>
      <c r="GB76" s="145"/>
      <c r="GC76" s="145"/>
      <c r="GD76" s="145"/>
      <c r="GE76" s="145"/>
      <c r="GF76" s="145"/>
      <c r="GG76" s="145"/>
      <c r="GH76" s="145"/>
      <c r="GI76" s="145"/>
      <c r="GJ76" s="145"/>
      <c r="GK76" s="145"/>
      <c r="GL76" s="145"/>
      <c r="GM76" s="145"/>
      <c r="GN76" s="145"/>
      <c r="GO76" s="145"/>
      <c r="GP76" s="145"/>
      <c r="GQ76" s="145"/>
      <c r="GR76" s="145"/>
      <c r="GS76" s="145"/>
      <c r="GT76" s="145"/>
      <c r="GU76" s="145"/>
      <c r="GV76" s="145"/>
      <c r="GW76" s="145"/>
      <c r="GX76" s="145"/>
      <c r="GY76" s="145"/>
      <c r="GZ76" s="145"/>
      <c r="HA76" s="145"/>
      <c r="HB76" s="145"/>
      <c r="HC76" s="145"/>
      <c r="HD76" s="145"/>
      <c r="HE76" s="145"/>
      <c r="HF76" s="145"/>
      <c r="HG76" s="145"/>
      <c r="HH76" s="145"/>
      <c r="HI76" s="145"/>
      <c r="HJ76" s="145"/>
      <c r="HK76" s="145"/>
      <c r="HL76" s="145"/>
      <c r="HM76" s="145"/>
      <c r="HN76" s="145"/>
      <c r="HO76" s="145"/>
      <c r="HP76" s="145"/>
      <c r="HQ76" s="145"/>
      <c r="HR76" s="145"/>
      <c r="HS76" s="145"/>
      <c r="HT76" s="145"/>
      <c r="HU76" s="145"/>
      <c r="HV76" s="145"/>
      <c r="HW76" s="145"/>
      <c r="HX76" s="145"/>
      <c r="HY76" s="145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2:255" ht="22.8" customHeight="1" x14ac:dyDescent="0.3">
      <c r="B77" s="168"/>
      <c r="C77" s="45">
        <v>4</v>
      </c>
      <c r="D77" s="254"/>
      <c r="E77" s="255"/>
      <c r="F77" s="255"/>
      <c r="G77" s="76" t="str">
        <f>IFERROR(INDEX($BH$25:$BH$38,MATCH(D77,tumbling3,0)),"")</f>
        <v/>
      </c>
      <c r="H77" s="223" t="str">
        <f>IF($B$71="","","Receção")</f>
        <v/>
      </c>
      <c r="I77" s="224"/>
      <c r="J77" s="47"/>
      <c r="K77" s="47"/>
      <c r="L77" s="47"/>
      <c r="M77" s="47"/>
      <c r="N77" s="47"/>
      <c r="O77" s="309" t="str">
        <f>IF(B71="","","+20'' após o sinal de início - 0,2 pts")</f>
        <v/>
      </c>
      <c r="P77" s="309"/>
      <c r="Q77" s="309"/>
      <c r="R77" s="309"/>
      <c r="S77" s="309"/>
      <c r="T77" s="309"/>
      <c r="U77" s="309"/>
      <c r="V77" s="14"/>
      <c r="W77" s="148"/>
      <c r="CG77" s="314"/>
      <c r="CH77" s="45"/>
      <c r="CI77" s="254"/>
      <c r="CJ77" s="255"/>
      <c r="CK77" s="310"/>
      <c r="CL77" s="76"/>
      <c r="CM77" s="239"/>
      <c r="CN77" s="224"/>
      <c r="CO77" s="47"/>
      <c r="CP77" s="47"/>
      <c r="CQ77" s="47"/>
      <c r="CR77" s="47"/>
      <c r="CS77" s="47"/>
      <c r="CT77" s="364"/>
      <c r="CU77" s="365"/>
      <c r="CV77" s="365"/>
      <c r="CW77" s="365"/>
      <c r="CX77" s="366"/>
      <c r="CY77" s="14"/>
      <c r="CZ77" s="184"/>
      <c r="DB77" s="168"/>
      <c r="DC77" s="45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145"/>
      <c r="EX77" s="145"/>
      <c r="EY77" s="145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5"/>
      <c r="FM77" s="145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5"/>
      <c r="GA77" s="145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5"/>
      <c r="GN77" s="145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45"/>
      <c r="HA77" s="145"/>
      <c r="HB77" s="145"/>
      <c r="HC77" s="145"/>
      <c r="HD77" s="145"/>
      <c r="HE77" s="145"/>
      <c r="HF77" s="145"/>
      <c r="HG77" s="145"/>
      <c r="HH77" s="145"/>
      <c r="HI77" s="145"/>
      <c r="HJ77" s="145"/>
      <c r="HK77" s="145"/>
      <c r="HL77" s="145"/>
      <c r="HM77" s="145"/>
      <c r="HN77" s="145"/>
      <c r="HO77" s="145"/>
      <c r="HP77" s="145"/>
      <c r="HQ77" s="145"/>
      <c r="HR77" s="145"/>
      <c r="HS77" s="145"/>
      <c r="HT77" s="145"/>
      <c r="HU77" s="145"/>
      <c r="HV77" s="145"/>
      <c r="HW77" s="145"/>
      <c r="HX77" s="145"/>
      <c r="HY77" s="145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2:255" ht="22.8" customHeight="1" x14ac:dyDescent="0.3">
      <c r="B78" s="168"/>
      <c r="C78" s="45">
        <v>5</v>
      </c>
      <c r="D78" s="254"/>
      <c r="E78" s="255"/>
      <c r="F78" s="255"/>
      <c r="G78" s="76" t="str">
        <f>IFERROR(INDEX($BH$25:$BH$38,MATCH(D78,tumbling3,0)),"")</f>
        <v/>
      </c>
      <c r="H78" s="43"/>
      <c r="I78" s="43"/>
      <c r="J78" s="43"/>
      <c r="K78" s="43"/>
      <c r="L78" s="43"/>
      <c r="M78" s="43"/>
      <c r="N78" s="43"/>
      <c r="O78" s="309" t="str">
        <f>IF(B71="","","Assi. Verbais/gestuais - 0,3pts cada")</f>
        <v/>
      </c>
      <c r="P78" s="309"/>
      <c r="Q78" s="309"/>
      <c r="R78" s="309"/>
      <c r="S78" s="309"/>
      <c r="T78" s="309"/>
      <c r="U78" s="309"/>
      <c r="V78" s="14"/>
      <c r="W78" s="148"/>
      <c r="CG78" s="315"/>
      <c r="CH78" s="45"/>
      <c r="CI78" s="254"/>
      <c r="CJ78" s="255"/>
      <c r="CK78" s="310"/>
      <c r="CL78" s="76"/>
      <c r="CM78" s="43"/>
      <c r="CN78" s="43"/>
      <c r="CO78" s="43"/>
      <c r="CP78" s="43"/>
      <c r="CQ78" s="43"/>
      <c r="CR78" s="43"/>
      <c r="CS78" s="43"/>
      <c r="CT78" s="364"/>
      <c r="CU78" s="365"/>
      <c r="CV78" s="365"/>
      <c r="CW78" s="365"/>
      <c r="CX78" s="366"/>
      <c r="CY78" s="14"/>
      <c r="CZ78" s="185"/>
      <c r="DB78" s="168"/>
      <c r="DC78" s="45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145"/>
      <c r="EX78" s="145"/>
      <c r="EY78" s="145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5"/>
      <c r="FM78" s="145"/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5"/>
      <c r="GA78" s="145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5"/>
      <c r="GN78" s="145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45"/>
      <c r="HA78" s="145"/>
      <c r="HB78" s="145"/>
      <c r="HC78" s="145"/>
      <c r="HD78" s="145"/>
      <c r="HE78" s="145"/>
      <c r="HF78" s="145"/>
      <c r="HG78" s="145"/>
      <c r="HH78" s="145"/>
      <c r="HI78" s="145"/>
      <c r="HJ78" s="145"/>
      <c r="HK78" s="145"/>
      <c r="HL78" s="145"/>
      <c r="HM78" s="145"/>
      <c r="HN78" s="145"/>
      <c r="HO78" s="145"/>
      <c r="HP78" s="145"/>
      <c r="HQ78" s="145"/>
      <c r="HR78" s="145"/>
      <c r="HS78" s="145"/>
      <c r="HT78" s="145"/>
      <c r="HU78" s="145"/>
      <c r="HV78" s="145"/>
      <c r="HW78" s="145"/>
      <c r="HX78" s="145"/>
      <c r="HY78" s="145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2:255" ht="22.8" customHeight="1" x14ac:dyDescent="0.3">
      <c r="B79" s="73"/>
      <c r="O79" s="309" t="str">
        <f>IF(B71="","","Finalizar fora do tapete - 0,2 pts")</f>
        <v/>
      </c>
      <c r="P79" s="309"/>
      <c r="Q79" s="309"/>
      <c r="R79" s="309"/>
      <c r="S79" s="309"/>
      <c r="T79" s="309"/>
      <c r="U79" s="309"/>
      <c r="V79" s="14"/>
      <c r="W79" s="148"/>
      <c r="CG79" s="73"/>
      <c r="CT79" s="364"/>
      <c r="CU79" s="365"/>
      <c r="CV79" s="365"/>
      <c r="CW79" s="365"/>
      <c r="CX79" s="366"/>
      <c r="CY79" s="14"/>
      <c r="CZ79" s="185"/>
      <c r="DB79" s="7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5"/>
      <c r="FK79" s="145"/>
      <c r="FL79" s="145"/>
      <c r="FM79" s="145"/>
      <c r="FN79" s="145"/>
      <c r="FO79" s="145"/>
      <c r="FP79" s="145"/>
      <c r="FQ79" s="145"/>
      <c r="FR79" s="145"/>
      <c r="FS79" s="145"/>
      <c r="FT79" s="145"/>
      <c r="FU79" s="145"/>
      <c r="FV79" s="145"/>
      <c r="FW79" s="145"/>
      <c r="FX79" s="145"/>
      <c r="FY79" s="145"/>
      <c r="FZ79" s="145"/>
      <c r="GA79" s="145"/>
      <c r="GB79" s="145"/>
      <c r="GC79" s="145"/>
      <c r="GD79" s="145"/>
      <c r="GE79" s="145"/>
      <c r="GF79" s="145"/>
      <c r="GG79" s="145"/>
      <c r="GH79" s="145"/>
      <c r="GI79" s="145"/>
      <c r="GJ79" s="145"/>
      <c r="GK79" s="145"/>
      <c r="GL79" s="145"/>
      <c r="GM79" s="145"/>
      <c r="GN79" s="145"/>
      <c r="GO79" s="145"/>
      <c r="GP79" s="145"/>
      <c r="GQ79" s="145"/>
      <c r="GR79" s="145"/>
      <c r="GS79" s="145"/>
      <c r="GT79" s="145"/>
      <c r="GU79" s="145"/>
      <c r="GV79" s="145"/>
      <c r="GW79" s="145"/>
      <c r="GX79" s="145"/>
      <c r="GY79" s="145"/>
      <c r="GZ79" s="145"/>
      <c r="HA79" s="145"/>
      <c r="HB79" s="145"/>
      <c r="HC79" s="145"/>
      <c r="HD79" s="145"/>
      <c r="HE79" s="145"/>
      <c r="HF79" s="145"/>
      <c r="HG79" s="145"/>
      <c r="HH79" s="145"/>
      <c r="HI79" s="145"/>
      <c r="HJ79" s="145"/>
      <c r="HK79" s="145"/>
      <c r="HL79" s="145"/>
      <c r="HM79" s="145"/>
      <c r="HN79" s="145"/>
      <c r="HO79" s="145"/>
      <c r="HP79" s="145"/>
      <c r="HQ79" s="145"/>
      <c r="HR79" s="145"/>
      <c r="HS79" s="145"/>
      <c r="HT79" s="145"/>
      <c r="HU79" s="145"/>
      <c r="HV79" s="145"/>
      <c r="HW79" s="145"/>
      <c r="HX79" s="145"/>
      <c r="HY79" s="145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2:255" ht="22.8" customHeight="1" x14ac:dyDescent="0.3">
      <c r="B80" s="3"/>
      <c r="O80" s="309" t="str">
        <f>IF(B71="","","Uso de acessórios - 0,3 pts")</f>
        <v/>
      </c>
      <c r="P80" s="309"/>
      <c r="Q80" s="309"/>
      <c r="R80" s="309"/>
      <c r="S80" s="309"/>
      <c r="T80" s="309"/>
      <c r="U80" s="309"/>
      <c r="V80" s="14"/>
      <c r="W80" s="148"/>
      <c r="CG80" s="3"/>
      <c r="CT80" s="364"/>
      <c r="CU80" s="365"/>
      <c r="CV80" s="365"/>
      <c r="CW80" s="365"/>
      <c r="CX80" s="366"/>
      <c r="CY80" s="14"/>
      <c r="CZ80" s="186"/>
      <c r="DB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/>
      <c r="GB80" s="145"/>
      <c r="GC80" s="145"/>
      <c r="GD80" s="145"/>
      <c r="GE80" s="145"/>
      <c r="GF80" s="145"/>
      <c r="GG80" s="145"/>
      <c r="GH80" s="145"/>
      <c r="GI80" s="145"/>
      <c r="GJ80" s="145"/>
      <c r="GK80" s="145"/>
      <c r="GL80" s="145"/>
      <c r="GM80" s="145"/>
      <c r="GN80" s="145"/>
      <c r="GO80" s="145"/>
      <c r="GP80" s="145"/>
      <c r="GQ80" s="145"/>
      <c r="GR80" s="145"/>
      <c r="GS80" s="145"/>
      <c r="GT80" s="145"/>
      <c r="GU80" s="145"/>
      <c r="GV80" s="145"/>
      <c r="GW80" s="145"/>
      <c r="GX80" s="145"/>
      <c r="GY80" s="145"/>
      <c r="GZ80" s="145"/>
      <c r="HA80" s="145"/>
      <c r="HB80" s="145"/>
      <c r="HC80" s="145"/>
      <c r="HD80" s="145"/>
      <c r="HE80" s="145"/>
      <c r="HF80" s="145"/>
      <c r="HG80" s="145"/>
      <c r="HH80" s="145"/>
      <c r="HI80" s="145"/>
      <c r="HJ80" s="145"/>
      <c r="HK80" s="145"/>
      <c r="HL80" s="145"/>
      <c r="HM80" s="145"/>
      <c r="HN80" s="145"/>
      <c r="HO80" s="145"/>
      <c r="HP80" s="145"/>
      <c r="HQ80" s="145"/>
      <c r="HR80" s="145"/>
      <c r="HS80" s="145"/>
      <c r="HT80" s="145"/>
      <c r="HU80" s="145"/>
      <c r="HV80" s="145"/>
      <c r="HW80" s="145"/>
      <c r="HX80" s="145"/>
      <c r="HY80" s="145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2:255" ht="22.8" customHeight="1" x14ac:dyDescent="0.3"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CG81" s="3"/>
      <c r="DB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5"/>
      <c r="FM81" s="145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5"/>
      <c r="GA81" s="145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5"/>
      <c r="GN81" s="145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45"/>
      <c r="HA81" s="145"/>
      <c r="HB81" s="145"/>
      <c r="HC81" s="145"/>
      <c r="HD81" s="145"/>
      <c r="HE81" s="145"/>
      <c r="HF81" s="145"/>
      <c r="HG81" s="145"/>
      <c r="HH81" s="145"/>
      <c r="HI81" s="145"/>
      <c r="HJ81" s="145"/>
      <c r="HK81" s="145"/>
      <c r="HL81" s="145"/>
      <c r="HM81" s="145"/>
      <c r="HN81" s="145"/>
      <c r="HO81" s="145"/>
      <c r="HP81" s="145"/>
      <c r="HQ81" s="145"/>
      <c r="HR81" s="145"/>
      <c r="HS81" s="145"/>
      <c r="HT81" s="145"/>
      <c r="HU81" s="145"/>
      <c r="HV81" s="145"/>
      <c r="HW81" s="145"/>
      <c r="HX81" s="145"/>
      <c r="HY81" s="145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2:255" ht="22.8" customHeight="1" x14ac:dyDescent="0.3">
      <c r="B82" s="3"/>
      <c r="CG82" s="3"/>
      <c r="DB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5"/>
      <c r="FM82" s="145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5"/>
      <c r="GA82" s="145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5"/>
      <c r="GN82" s="145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45"/>
      <c r="HA82" s="145"/>
      <c r="HB82" s="145"/>
      <c r="HC82" s="145"/>
      <c r="HD82" s="145"/>
      <c r="HE82" s="145"/>
      <c r="HF82" s="145"/>
      <c r="HG82" s="145"/>
      <c r="HH82" s="145"/>
      <c r="HI82" s="145"/>
      <c r="HJ82" s="145"/>
      <c r="HK82" s="145"/>
      <c r="HL82" s="145"/>
      <c r="HM82" s="145"/>
      <c r="HN82" s="145"/>
      <c r="HO82" s="145"/>
      <c r="HP82" s="145"/>
      <c r="HQ82" s="145"/>
      <c r="HR82" s="145"/>
      <c r="HS82" s="145"/>
      <c r="HT82" s="145"/>
      <c r="HU82" s="145"/>
      <c r="HV82" s="145"/>
      <c r="HW82" s="145"/>
      <c r="HX82" s="145"/>
      <c r="HY82" s="145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2:255" ht="22.8" customHeight="1" x14ac:dyDescent="0.3">
      <c r="B83" s="3"/>
      <c r="CG83" s="3"/>
      <c r="DB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5"/>
      <c r="GA83" s="145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5"/>
      <c r="GN83" s="145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45"/>
      <c r="HA83" s="145"/>
      <c r="HB83" s="145"/>
      <c r="HC83" s="145"/>
      <c r="HD83" s="145"/>
      <c r="HE83" s="145"/>
      <c r="HF83" s="145"/>
      <c r="HG83" s="145"/>
      <c r="HH83" s="145"/>
      <c r="HI83" s="145"/>
      <c r="HJ83" s="145"/>
      <c r="HK83" s="145"/>
      <c r="HL83" s="145"/>
      <c r="HM83" s="145"/>
      <c r="HN83" s="145"/>
      <c r="HO83" s="145"/>
      <c r="HP83" s="145"/>
      <c r="HQ83" s="145"/>
      <c r="HR83" s="145"/>
      <c r="HS83" s="145"/>
      <c r="HT83" s="145"/>
      <c r="HU83" s="145"/>
      <c r="HV83" s="145"/>
      <c r="HW83" s="145"/>
      <c r="HX83" s="145"/>
      <c r="HY83" s="145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2:255" ht="22.8" customHeight="1" x14ac:dyDescent="0.3">
      <c r="B84" s="3"/>
      <c r="CG84" s="3"/>
      <c r="DB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5"/>
      <c r="FM84" s="145"/>
      <c r="FN84" s="145"/>
      <c r="FO84" s="145"/>
      <c r="FP84" s="145"/>
      <c r="FQ84" s="145"/>
      <c r="FR84" s="145"/>
      <c r="FS84" s="145"/>
      <c r="FT84" s="145"/>
      <c r="FU84" s="145"/>
      <c r="FV84" s="145"/>
      <c r="FW84" s="145"/>
      <c r="FX84" s="145"/>
      <c r="FY84" s="145"/>
      <c r="FZ84" s="145"/>
      <c r="GA84" s="145"/>
      <c r="GB84" s="145"/>
      <c r="GC84" s="145"/>
      <c r="GD84" s="145"/>
      <c r="GE84" s="145"/>
      <c r="GF84" s="145"/>
      <c r="GG84" s="145"/>
      <c r="GH84" s="145"/>
      <c r="GI84" s="145"/>
      <c r="GJ84" s="145"/>
      <c r="GK84" s="145"/>
      <c r="GL84" s="145"/>
      <c r="GM84" s="145"/>
      <c r="GN84" s="145"/>
      <c r="GO84" s="145"/>
      <c r="GP84" s="145"/>
      <c r="GQ84" s="145"/>
      <c r="GR84" s="145"/>
      <c r="GS84" s="145"/>
      <c r="GT84" s="145"/>
      <c r="GU84" s="145"/>
      <c r="GV84" s="145"/>
      <c r="GW84" s="145"/>
      <c r="GX84" s="145"/>
      <c r="GY84" s="145"/>
      <c r="GZ84" s="145"/>
      <c r="HA84" s="145"/>
      <c r="HB84" s="145"/>
      <c r="HC84" s="145"/>
      <c r="HD84" s="145"/>
      <c r="HE84" s="145"/>
      <c r="HF84" s="145"/>
      <c r="HG84" s="145"/>
      <c r="HH84" s="145"/>
      <c r="HI84" s="145"/>
      <c r="HJ84" s="145"/>
      <c r="HK84" s="145"/>
      <c r="HL84" s="145"/>
      <c r="HM84" s="145"/>
      <c r="HN84" s="145"/>
      <c r="HO84" s="145"/>
      <c r="HP84" s="145"/>
      <c r="HQ84" s="145"/>
      <c r="HR84" s="145"/>
      <c r="HS84" s="145"/>
      <c r="HT84" s="145"/>
      <c r="HU84" s="145"/>
      <c r="HV84" s="145"/>
      <c r="HW84" s="145"/>
      <c r="HX84" s="145"/>
      <c r="HY84" s="145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2:255" ht="22.8" customHeight="1" x14ac:dyDescent="0.3">
      <c r="B85" s="3"/>
      <c r="CG85" s="3"/>
      <c r="DB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5"/>
      <c r="FM85" s="145"/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5"/>
      <c r="GA85" s="145"/>
      <c r="GB85" s="145"/>
      <c r="GC85" s="145"/>
      <c r="GD85" s="145"/>
      <c r="GE85" s="145"/>
      <c r="GF85" s="145"/>
      <c r="GG85" s="145"/>
      <c r="GH85" s="145"/>
      <c r="GI85" s="145"/>
      <c r="GJ85" s="145"/>
      <c r="GK85" s="145"/>
      <c r="GL85" s="145"/>
      <c r="GM85" s="145"/>
      <c r="GN85" s="145"/>
      <c r="GO85" s="145"/>
      <c r="GP85" s="145"/>
      <c r="GQ85" s="145"/>
      <c r="GR85" s="145"/>
      <c r="GS85" s="145"/>
      <c r="GT85" s="145"/>
      <c r="GU85" s="145"/>
      <c r="GV85" s="145"/>
      <c r="GW85" s="145"/>
      <c r="GX85" s="145"/>
      <c r="GY85" s="145"/>
      <c r="GZ85" s="145"/>
      <c r="HA85" s="145"/>
      <c r="HB85" s="145"/>
      <c r="HC85" s="145"/>
      <c r="HD85" s="145"/>
      <c r="HE85" s="145"/>
      <c r="HF85" s="145"/>
      <c r="HG85" s="145"/>
      <c r="HH85" s="145"/>
      <c r="HI85" s="145"/>
      <c r="HJ85" s="145"/>
      <c r="HK85" s="145"/>
      <c r="HL85" s="145"/>
      <c r="HM85" s="145"/>
      <c r="HN85" s="145"/>
      <c r="HO85" s="145"/>
      <c r="HP85" s="145"/>
      <c r="HQ85" s="145"/>
      <c r="HR85" s="145"/>
      <c r="HS85" s="145"/>
      <c r="HT85" s="145"/>
      <c r="HU85" s="145"/>
      <c r="HV85" s="145"/>
      <c r="HW85" s="145"/>
      <c r="HX85" s="145"/>
      <c r="HY85" s="145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2:255" ht="22.8" customHeight="1" x14ac:dyDescent="0.3">
      <c r="B86" s="3"/>
      <c r="CG86" s="3"/>
      <c r="DB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5"/>
      <c r="GA86" s="145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5"/>
      <c r="GN86" s="145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45"/>
      <c r="HA86" s="145"/>
      <c r="HB86" s="145"/>
      <c r="HC86" s="145"/>
      <c r="HD86" s="145"/>
      <c r="HE86" s="145"/>
      <c r="HF86" s="145"/>
      <c r="HG86" s="145"/>
      <c r="HH86" s="145"/>
      <c r="HI86" s="145"/>
      <c r="HJ86" s="145"/>
      <c r="HK86" s="145"/>
      <c r="HL86" s="145"/>
      <c r="HM86" s="145"/>
      <c r="HN86" s="145"/>
      <c r="HO86" s="145"/>
      <c r="HP86" s="145"/>
      <c r="HQ86" s="145"/>
      <c r="HR86" s="145"/>
      <c r="HS86" s="145"/>
      <c r="HT86" s="145"/>
      <c r="HU86" s="145"/>
      <c r="HV86" s="145"/>
      <c r="HW86" s="145"/>
      <c r="HX86" s="145"/>
      <c r="HY86" s="145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2:255" ht="22.8" customHeight="1" x14ac:dyDescent="0.3">
      <c r="B87" s="3"/>
      <c r="CG87" s="3"/>
      <c r="DB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5"/>
      <c r="GN87" s="145"/>
      <c r="GO87" s="145"/>
      <c r="GP87" s="145"/>
      <c r="GQ87" s="145"/>
      <c r="GR87" s="145"/>
      <c r="GS87" s="145"/>
      <c r="GT87" s="145"/>
      <c r="GU87" s="145"/>
      <c r="GV87" s="145"/>
      <c r="GW87" s="145"/>
      <c r="GX87" s="145"/>
      <c r="GY87" s="145"/>
      <c r="GZ87" s="145"/>
      <c r="HA87" s="145"/>
      <c r="HB87" s="145"/>
      <c r="HC87" s="145"/>
      <c r="HD87" s="145"/>
      <c r="HE87" s="145"/>
      <c r="HF87" s="145"/>
      <c r="HG87" s="145"/>
      <c r="HH87" s="145"/>
      <c r="HI87" s="145"/>
      <c r="HJ87" s="145"/>
      <c r="HK87" s="145"/>
      <c r="HL87" s="145"/>
      <c r="HM87" s="145"/>
      <c r="HN87" s="145"/>
      <c r="HO87" s="145"/>
      <c r="HP87" s="145"/>
      <c r="HQ87" s="145"/>
      <c r="HR87" s="145"/>
      <c r="HS87" s="145"/>
      <c r="HT87" s="145"/>
      <c r="HU87" s="145"/>
      <c r="HV87" s="145"/>
      <c r="HW87" s="145"/>
      <c r="HX87" s="145"/>
      <c r="HY87" s="145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2:255" ht="22.8" customHeight="1" x14ac:dyDescent="0.3">
      <c r="B88" s="3"/>
      <c r="CG88" s="3"/>
      <c r="DB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5"/>
      <c r="FM88" s="145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5"/>
      <c r="GA88" s="145"/>
      <c r="GB88" s="145"/>
      <c r="GC88" s="145"/>
      <c r="GD88" s="145"/>
      <c r="GE88" s="145"/>
      <c r="GF88" s="145"/>
      <c r="GG88" s="145"/>
      <c r="GH88" s="145"/>
      <c r="GI88" s="145"/>
      <c r="GJ88" s="145"/>
      <c r="GK88" s="145"/>
      <c r="GL88" s="145"/>
      <c r="GM88" s="145"/>
      <c r="GN88" s="145"/>
      <c r="GO88" s="145"/>
      <c r="GP88" s="145"/>
      <c r="GQ88" s="145"/>
      <c r="GR88" s="145"/>
      <c r="GS88" s="145"/>
      <c r="GT88" s="145"/>
      <c r="GU88" s="145"/>
      <c r="GV88" s="145"/>
      <c r="GW88" s="145"/>
      <c r="GX88" s="145"/>
      <c r="GY88" s="145"/>
      <c r="GZ88" s="145"/>
      <c r="HA88" s="145"/>
      <c r="HB88" s="145"/>
      <c r="HC88" s="145"/>
      <c r="HD88" s="145"/>
      <c r="HE88" s="145"/>
      <c r="HF88" s="145"/>
      <c r="HG88" s="145"/>
      <c r="HH88" s="145"/>
      <c r="HI88" s="145"/>
      <c r="HJ88" s="145"/>
      <c r="HK88" s="145"/>
      <c r="HL88" s="145"/>
      <c r="HM88" s="145"/>
      <c r="HN88" s="145"/>
      <c r="HO88" s="145"/>
      <c r="HP88" s="145"/>
      <c r="HQ88" s="145"/>
      <c r="HR88" s="145"/>
      <c r="HS88" s="145"/>
      <c r="HT88" s="145"/>
      <c r="HU88" s="145"/>
      <c r="HV88" s="145"/>
      <c r="HW88" s="145"/>
      <c r="HX88" s="145"/>
      <c r="HY88" s="145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2:255" ht="46.8" hidden="1" customHeight="1" x14ac:dyDescent="0.3">
      <c r="B89" s="3"/>
      <c r="CG89" s="3"/>
      <c r="DB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145"/>
      <c r="EX89" s="145"/>
      <c r="EY89" s="145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5"/>
      <c r="FM89" s="145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5"/>
      <c r="GA89" s="145"/>
      <c r="GB89" s="145"/>
      <c r="GC89" s="145"/>
      <c r="GD89" s="145"/>
      <c r="GE89" s="145"/>
      <c r="GF89" s="145"/>
      <c r="GG89" s="145"/>
      <c r="GH89" s="145"/>
      <c r="GI89" s="145"/>
      <c r="GJ89" s="145"/>
      <c r="GK89" s="145"/>
      <c r="GL89" s="145"/>
      <c r="GM89" s="145"/>
      <c r="GN89" s="145"/>
      <c r="GO89" s="145"/>
      <c r="GP89" s="145"/>
      <c r="GQ89" s="145"/>
      <c r="GR89" s="145"/>
      <c r="GS89" s="145"/>
      <c r="GT89" s="145"/>
      <c r="GU89" s="145"/>
      <c r="GV89" s="145"/>
      <c r="GW89" s="145"/>
      <c r="GX89" s="145"/>
      <c r="GY89" s="145"/>
      <c r="GZ89" s="145"/>
      <c r="HA89" s="145"/>
      <c r="HB89" s="145"/>
      <c r="HC89" s="145"/>
      <c r="HD89" s="145"/>
      <c r="HE89" s="145"/>
      <c r="HF89" s="145"/>
      <c r="HG89" s="145"/>
      <c r="HH89" s="145"/>
      <c r="HI89" s="145"/>
      <c r="HJ89" s="145"/>
      <c r="HK89" s="145"/>
      <c r="HL89" s="145"/>
      <c r="HM89" s="145"/>
      <c r="HN89" s="145"/>
      <c r="HO89" s="145"/>
      <c r="HP89" s="145"/>
      <c r="HQ89" s="145"/>
      <c r="HR89" s="145"/>
      <c r="HS89" s="145"/>
      <c r="HT89" s="145"/>
      <c r="HU89" s="145"/>
      <c r="HV89" s="145"/>
      <c r="HW89" s="145"/>
      <c r="HX89" s="145"/>
      <c r="HY89" s="145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2:255" ht="22.8" hidden="1" customHeight="1" x14ac:dyDescent="0.3">
      <c r="B90" s="3"/>
      <c r="CG90" s="3"/>
      <c r="DB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145"/>
      <c r="EX90" s="145"/>
      <c r="EY90" s="145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5"/>
      <c r="FM90" s="145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5"/>
      <c r="GA90" s="145"/>
      <c r="GB90" s="145"/>
      <c r="GC90" s="145"/>
      <c r="GD90" s="145"/>
      <c r="GE90" s="145"/>
      <c r="GF90" s="145"/>
      <c r="GG90" s="145"/>
      <c r="GH90" s="145"/>
      <c r="GI90" s="145"/>
      <c r="GJ90" s="145"/>
      <c r="GK90" s="145"/>
      <c r="GL90" s="145"/>
      <c r="GM90" s="145"/>
      <c r="GN90" s="145"/>
      <c r="GO90" s="145"/>
      <c r="GP90" s="145"/>
      <c r="GQ90" s="145"/>
      <c r="GR90" s="145"/>
      <c r="GS90" s="145"/>
      <c r="GT90" s="145"/>
      <c r="GU90" s="145"/>
      <c r="GV90" s="145"/>
      <c r="GW90" s="145"/>
      <c r="GX90" s="145"/>
      <c r="GY90" s="145"/>
      <c r="GZ90" s="145"/>
      <c r="HA90" s="145"/>
      <c r="HB90" s="145"/>
      <c r="HC90" s="145"/>
      <c r="HD90" s="145"/>
      <c r="HE90" s="145"/>
      <c r="HF90" s="145"/>
      <c r="HG90" s="145"/>
      <c r="HH90" s="145"/>
      <c r="HI90" s="145"/>
      <c r="HJ90" s="145"/>
      <c r="HK90" s="145"/>
      <c r="HL90" s="145"/>
      <c r="HM90" s="145"/>
      <c r="HN90" s="145"/>
      <c r="HO90" s="145"/>
      <c r="HP90" s="145"/>
      <c r="HQ90" s="145"/>
      <c r="HR90" s="145"/>
      <c r="HS90" s="145"/>
      <c r="HT90" s="145"/>
      <c r="HU90" s="145"/>
      <c r="HV90" s="145"/>
      <c r="HW90" s="145"/>
      <c r="HX90" s="145"/>
      <c r="HY90" s="145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2:255" ht="22.8" hidden="1" customHeight="1" x14ac:dyDescent="0.3">
      <c r="B91" s="3"/>
      <c r="CG91" s="3"/>
      <c r="DB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145"/>
      <c r="EX91" s="145"/>
      <c r="EY91" s="145"/>
      <c r="EZ91" s="145"/>
      <c r="FA91" s="145"/>
      <c r="FB91" s="145"/>
      <c r="FC91" s="145"/>
      <c r="FD91" s="145"/>
      <c r="FE91" s="145"/>
      <c r="FF91" s="145"/>
      <c r="FG91" s="145"/>
      <c r="FH91" s="145"/>
      <c r="FI91" s="145"/>
      <c r="FJ91" s="145"/>
      <c r="FK91" s="145"/>
      <c r="FL91" s="145"/>
      <c r="FM91" s="145"/>
      <c r="FN91" s="145"/>
      <c r="FO91" s="145"/>
      <c r="FP91" s="145"/>
      <c r="FQ91" s="145"/>
      <c r="FR91" s="145"/>
      <c r="FS91" s="145"/>
      <c r="FT91" s="145"/>
      <c r="FU91" s="145"/>
      <c r="FV91" s="145"/>
      <c r="FW91" s="145"/>
      <c r="FX91" s="145"/>
      <c r="FY91" s="145"/>
      <c r="FZ91" s="145"/>
      <c r="GA91" s="145"/>
      <c r="GB91" s="145"/>
      <c r="GC91" s="145"/>
      <c r="GD91" s="145"/>
      <c r="GE91" s="145"/>
      <c r="GF91" s="145"/>
      <c r="GG91" s="145"/>
      <c r="GH91" s="145"/>
      <c r="GI91" s="145"/>
      <c r="GJ91" s="145"/>
      <c r="GK91" s="145"/>
      <c r="GL91" s="145"/>
      <c r="GM91" s="145"/>
      <c r="GN91" s="145"/>
      <c r="GO91" s="145"/>
      <c r="GP91" s="145"/>
      <c r="GQ91" s="145"/>
      <c r="GR91" s="145"/>
      <c r="GS91" s="145"/>
      <c r="GT91" s="145"/>
      <c r="GU91" s="145"/>
      <c r="GV91" s="145"/>
      <c r="GW91" s="145"/>
      <c r="GX91" s="145"/>
      <c r="GY91" s="145"/>
      <c r="GZ91" s="145"/>
      <c r="HA91" s="145"/>
      <c r="HB91" s="145"/>
      <c r="HC91" s="145"/>
      <c r="HD91" s="145"/>
      <c r="HE91" s="145"/>
      <c r="HF91" s="145"/>
      <c r="HG91" s="145"/>
      <c r="HH91" s="145"/>
      <c r="HI91" s="145"/>
      <c r="HJ91" s="145"/>
      <c r="HK91" s="145"/>
      <c r="HL91" s="145"/>
      <c r="HM91" s="145"/>
      <c r="HN91" s="145"/>
      <c r="HO91" s="145"/>
      <c r="HP91" s="145"/>
      <c r="HQ91" s="145"/>
      <c r="HR91" s="145"/>
      <c r="HS91" s="145"/>
      <c r="HT91" s="145"/>
      <c r="HU91" s="145"/>
      <c r="HV91" s="145"/>
      <c r="HW91" s="145"/>
      <c r="HX91" s="145"/>
      <c r="HY91" s="145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2:255" ht="22.8" hidden="1" customHeight="1" x14ac:dyDescent="0.3">
      <c r="B92" s="3"/>
      <c r="CG92" s="3"/>
      <c r="DB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145"/>
      <c r="EX92" s="145"/>
      <c r="EY92" s="145"/>
      <c r="EZ92" s="145"/>
      <c r="FA92" s="145"/>
      <c r="FB92" s="145"/>
      <c r="FC92" s="145"/>
      <c r="FD92" s="145"/>
      <c r="FE92" s="145"/>
      <c r="FF92" s="145"/>
      <c r="FG92" s="145"/>
      <c r="FH92" s="145"/>
      <c r="FI92" s="145"/>
      <c r="FJ92" s="145"/>
      <c r="FK92" s="145"/>
      <c r="FL92" s="145"/>
      <c r="FM92" s="145"/>
      <c r="FN92" s="145"/>
      <c r="FO92" s="145"/>
      <c r="FP92" s="145"/>
      <c r="FQ92" s="145"/>
      <c r="FR92" s="145"/>
      <c r="FS92" s="145"/>
      <c r="FT92" s="145"/>
      <c r="FU92" s="145"/>
      <c r="FV92" s="145"/>
      <c r="FW92" s="145"/>
      <c r="FX92" s="145"/>
      <c r="FY92" s="145"/>
      <c r="FZ92" s="145"/>
      <c r="GA92" s="145"/>
      <c r="GB92" s="145"/>
      <c r="GC92" s="145"/>
      <c r="GD92" s="145"/>
      <c r="GE92" s="145"/>
      <c r="GF92" s="145"/>
      <c r="GG92" s="145"/>
      <c r="GH92" s="145"/>
      <c r="GI92" s="145"/>
      <c r="GJ92" s="145"/>
      <c r="GK92" s="145"/>
      <c r="GL92" s="145"/>
      <c r="GM92" s="145"/>
      <c r="GN92" s="145"/>
      <c r="GO92" s="145"/>
      <c r="GP92" s="145"/>
      <c r="GQ92" s="145"/>
      <c r="GR92" s="145"/>
      <c r="GS92" s="145"/>
      <c r="GT92" s="145"/>
      <c r="GU92" s="145"/>
      <c r="GV92" s="145"/>
      <c r="GW92" s="145"/>
      <c r="GX92" s="145"/>
      <c r="GY92" s="145"/>
      <c r="GZ92" s="145"/>
      <c r="HA92" s="145"/>
      <c r="HB92" s="145"/>
      <c r="HC92" s="145"/>
      <c r="HD92" s="145"/>
      <c r="HE92" s="145"/>
      <c r="HF92" s="145"/>
      <c r="HG92" s="145"/>
      <c r="HH92" s="145"/>
      <c r="HI92" s="145"/>
      <c r="HJ92" s="145"/>
      <c r="HK92" s="145"/>
      <c r="HL92" s="145"/>
      <c r="HM92" s="145"/>
      <c r="HN92" s="145"/>
      <c r="HO92" s="145"/>
      <c r="HP92" s="145"/>
      <c r="HQ92" s="145"/>
      <c r="HR92" s="145"/>
      <c r="HS92" s="145"/>
      <c r="HT92" s="145"/>
      <c r="HU92" s="145"/>
      <c r="HV92" s="145"/>
      <c r="HW92" s="145"/>
      <c r="HX92" s="145"/>
      <c r="HY92" s="145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2:255" ht="22.8" hidden="1" customHeight="1" x14ac:dyDescent="0.3">
      <c r="B93" s="3"/>
      <c r="CG93" s="3"/>
      <c r="DB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5"/>
      <c r="FL93" s="145"/>
      <c r="FM93" s="145"/>
      <c r="FN93" s="145"/>
      <c r="FO93" s="145"/>
      <c r="FP93" s="145"/>
      <c r="FQ93" s="145"/>
      <c r="FR93" s="145"/>
      <c r="FS93" s="145"/>
      <c r="FT93" s="145"/>
      <c r="FU93" s="145"/>
      <c r="FV93" s="145"/>
      <c r="FW93" s="145"/>
      <c r="FX93" s="145"/>
      <c r="FY93" s="145"/>
      <c r="FZ93" s="145"/>
      <c r="GA93" s="145"/>
      <c r="GB93" s="145"/>
      <c r="GC93" s="145"/>
      <c r="GD93" s="145"/>
      <c r="GE93" s="145"/>
      <c r="GF93" s="145"/>
      <c r="GG93" s="145"/>
      <c r="GH93" s="145"/>
      <c r="GI93" s="145"/>
      <c r="GJ93" s="145"/>
      <c r="GK93" s="145"/>
      <c r="GL93" s="145"/>
      <c r="GM93" s="145"/>
      <c r="GN93" s="145"/>
      <c r="GO93" s="145"/>
      <c r="GP93" s="145"/>
      <c r="GQ93" s="145"/>
      <c r="GR93" s="145"/>
      <c r="GS93" s="145"/>
      <c r="GT93" s="145"/>
      <c r="GU93" s="145"/>
      <c r="GV93" s="145"/>
      <c r="GW93" s="145"/>
      <c r="GX93" s="145"/>
      <c r="GY93" s="145"/>
      <c r="GZ93" s="145"/>
      <c r="HA93" s="145"/>
      <c r="HB93" s="145"/>
      <c r="HC93" s="145"/>
      <c r="HD93" s="145"/>
      <c r="HE93" s="145"/>
      <c r="HF93" s="145"/>
      <c r="HG93" s="145"/>
      <c r="HH93" s="145"/>
      <c r="HI93" s="145"/>
      <c r="HJ93" s="145"/>
      <c r="HK93" s="145"/>
      <c r="HL93" s="145"/>
      <c r="HM93" s="145"/>
      <c r="HN93" s="145"/>
      <c r="HO93" s="145"/>
      <c r="HP93" s="145"/>
      <c r="HQ93" s="145"/>
      <c r="HR93" s="145"/>
      <c r="HS93" s="145"/>
      <c r="HT93" s="145"/>
      <c r="HU93" s="145"/>
      <c r="HV93" s="145"/>
      <c r="HW93" s="145"/>
      <c r="HX93" s="145"/>
      <c r="HY93" s="145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2:255" ht="25.2" hidden="1" customHeight="1" thickBot="1" x14ac:dyDescent="0.35">
      <c r="B94" s="229" t="s">
        <v>182</v>
      </c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CG94" s="229"/>
      <c r="CH94" s="229"/>
      <c r="CI94" s="229"/>
      <c r="CJ94" s="229"/>
      <c r="CK94" s="229"/>
      <c r="CL94" s="229"/>
      <c r="CM94" s="229"/>
      <c r="CN94" s="229"/>
      <c r="CO94" s="229"/>
      <c r="CP94" s="229"/>
      <c r="CQ94" s="229"/>
      <c r="CR94" s="229"/>
      <c r="CS94" s="229"/>
      <c r="CT94" s="229"/>
      <c r="CU94" s="229"/>
      <c r="CV94" s="229"/>
      <c r="CW94" s="229"/>
      <c r="CX94" s="229"/>
      <c r="CY94" s="229"/>
      <c r="CZ94" s="229"/>
      <c r="DB94" s="229"/>
      <c r="DC94" s="344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145"/>
      <c r="EX94" s="145"/>
      <c r="EY94" s="145"/>
      <c r="EZ94" s="145"/>
      <c r="FA94" s="145"/>
      <c r="FB94" s="145"/>
      <c r="FC94" s="145"/>
      <c r="FD94" s="145"/>
      <c r="FE94" s="145"/>
      <c r="FF94" s="145"/>
      <c r="FG94" s="145"/>
      <c r="FH94" s="145"/>
      <c r="FI94" s="145"/>
      <c r="FJ94" s="145"/>
      <c r="FK94" s="145"/>
      <c r="FL94" s="145"/>
      <c r="FM94" s="145"/>
      <c r="FN94" s="145"/>
      <c r="FO94" s="145"/>
      <c r="FP94" s="145"/>
      <c r="FQ94" s="145"/>
      <c r="FR94" s="145"/>
      <c r="FS94" s="145"/>
      <c r="FT94" s="145"/>
      <c r="FU94" s="145"/>
      <c r="FV94" s="145"/>
      <c r="FW94" s="145"/>
      <c r="FX94" s="145"/>
      <c r="FY94" s="145"/>
      <c r="FZ94" s="145"/>
      <c r="GA94" s="145"/>
      <c r="GB94" s="145"/>
      <c r="GC94" s="145"/>
      <c r="GD94" s="145"/>
      <c r="GE94" s="145"/>
      <c r="GF94" s="145"/>
      <c r="GG94" s="145"/>
      <c r="GH94" s="145"/>
      <c r="GI94" s="145"/>
      <c r="GJ94" s="145"/>
      <c r="GK94" s="145"/>
      <c r="GL94" s="145"/>
      <c r="GM94" s="145"/>
      <c r="GN94" s="145"/>
      <c r="GO94" s="145"/>
      <c r="GP94" s="145"/>
      <c r="GQ94" s="145"/>
      <c r="GR94" s="145"/>
      <c r="GS94" s="145"/>
      <c r="GT94" s="145"/>
      <c r="GU94" s="145"/>
      <c r="GV94" s="145"/>
      <c r="GW94" s="145"/>
      <c r="GX94" s="145"/>
      <c r="GY94" s="145"/>
      <c r="GZ94" s="145"/>
      <c r="HA94" s="145"/>
      <c r="HB94" s="145"/>
      <c r="HC94" s="145"/>
      <c r="HD94" s="145"/>
      <c r="HE94" s="145"/>
      <c r="HF94" s="145"/>
      <c r="HG94" s="145"/>
      <c r="HH94" s="145"/>
      <c r="HI94" s="145"/>
      <c r="HJ94" s="145"/>
      <c r="HK94" s="145"/>
      <c r="HL94" s="145"/>
      <c r="HM94" s="145"/>
      <c r="HN94" s="145"/>
      <c r="HO94" s="145"/>
      <c r="HP94" s="145"/>
      <c r="HQ94" s="145"/>
      <c r="HR94" s="145"/>
      <c r="HS94" s="145"/>
      <c r="HT94" s="145"/>
      <c r="HU94" s="145"/>
      <c r="HV94" s="145"/>
      <c r="HW94" s="145"/>
      <c r="HX94" s="145"/>
      <c r="HY94" s="145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2:255" ht="25.2" hidden="1" customHeight="1" x14ac:dyDescent="0.3">
      <c r="B95" s="3"/>
      <c r="CG95" s="3"/>
      <c r="DB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145"/>
      <c r="EX95" s="145"/>
      <c r="EY95" s="145"/>
      <c r="EZ95" s="145"/>
      <c r="FA95" s="145"/>
      <c r="FB95" s="145"/>
      <c r="FC95" s="145"/>
      <c r="FD95" s="145"/>
      <c r="FE95" s="145"/>
      <c r="FF95" s="145"/>
      <c r="FG95" s="145"/>
      <c r="FH95" s="145"/>
      <c r="FI95" s="145"/>
      <c r="FJ95" s="145"/>
      <c r="FK95" s="145"/>
      <c r="FL95" s="145"/>
      <c r="FM95" s="145"/>
      <c r="FN95" s="145"/>
      <c r="FO95" s="145"/>
      <c r="FP95" s="145"/>
      <c r="FQ95" s="145"/>
      <c r="FR95" s="145"/>
      <c r="FS95" s="145"/>
      <c r="FT95" s="145"/>
      <c r="FU95" s="145"/>
      <c r="FV95" s="145"/>
      <c r="FW95" s="145"/>
      <c r="FX95" s="145"/>
      <c r="FY95" s="145"/>
      <c r="FZ95" s="145"/>
      <c r="GA95" s="145"/>
      <c r="GB95" s="145"/>
      <c r="GC95" s="145"/>
      <c r="GD95" s="145"/>
      <c r="GE95" s="145"/>
      <c r="GF95" s="145"/>
      <c r="GG95" s="145"/>
      <c r="GH95" s="145"/>
      <c r="GI95" s="145"/>
      <c r="GJ95" s="145"/>
      <c r="GK95" s="145"/>
      <c r="GL95" s="145"/>
      <c r="GM95" s="145"/>
      <c r="GN95" s="145"/>
      <c r="GO95" s="145"/>
      <c r="GP95" s="145"/>
      <c r="GQ95" s="145"/>
      <c r="GR95" s="145"/>
      <c r="GS95" s="145"/>
      <c r="GT95" s="145"/>
      <c r="GU95" s="145"/>
      <c r="GV95" s="145"/>
      <c r="GW95" s="145"/>
      <c r="GX95" s="145"/>
      <c r="GY95" s="145"/>
      <c r="GZ95" s="145"/>
      <c r="HA95" s="145"/>
      <c r="HB95" s="145"/>
      <c r="HC95" s="145"/>
      <c r="HD95" s="145"/>
      <c r="HE95" s="145"/>
      <c r="HF95" s="145"/>
      <c r="HG95" s="145"/>
      <c r="HH95" s="145"/>
      <c r="HI95" s="145"/>
      <c r="HJ95" s="145"/>
      <c r="HK95" s="145"/>
      <c r="HL95" s="145"/>
      <c r="HM95" s="145"/>
      <c r="HN95" s="145"/>
      <c r="HO95" s="145"/>
      <c r="HP95" s="145"/>
      <c r="HQ95" s="145"/>
      <c r="HR95" s="145"/>
      <c r="HS95" s="145"/>
      <c r="HT95" s="145"/>
      <c r="HU95" s="145"/>
      <c r="HV95" s="145"/>
      <c r="HW95" s="145"/>
      <c r="HX95" s="145"/>
      <c r="HY95" s="145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2:255" ht="25.2" hidden="1" customHeight="1" x14ac:dyDescent="0.3">
      <c r="B96" s="3"/>
      <c r="E96" s="215" t="s">
        <v>172</v>
      </c>
      <c r="F96" s="215"/>
      <c r="H96" s="215" t="s">
        <v>173</v>
      </c>
      <c r="I96" s="215"/>
      <c r="K96" s="215" t="s">
        <v>174</v>
      </c>
      <c r="L96" s="215"/>
      <c r="N96" s="256" t="s">
        <v>170</v>
      </c>
      <c r="O96" s="257"/>
      <c r="S96" s="236" t="s">
        <v>183</v>
      </c>
      <c r="T96" s="236"/>
      <c r="U96" s="236"/>
      <c r="CG96" s="3"/>
      <c r="CJ96" s="215"/>
      <c r="CK96" s="215"/>
      <c r="CM96" s="215"/>
      <c r="CN96" s="215"/>
      <c r="CP96" s="215"/>
      <c r="CQ96" s="215"/>
      <c r="CS96" s="256"/>
      <c r="CT96" s="257"/>
      <c r="CV96" s="236"/>
      <c r="CW96" s="236"/>
      <c r="CX96" s="236"/>
      <c r="DB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145"/>
      <c r="EX96" s="145"/>
      <c r="EY96" s="145"/>
      <c r="EZ96" s="145"/>
      <c r="FA96" s="145"/>
      <c r="FB96" s="145"/>
      <c r="FC96" s="145"/>
      <c r="FD96" s="145"/>
      <c r="FE96" s="145"/>
      <c r="FF96" s="145"/>
      <c r="FG96" s="145"/>
      <c r="FH96" s="145"/>
      <c r="FI96" s="145"/>
      <c r="FJ96" s="145"/>
      <c r="FK96" s="145"/>
      <c r="FL96" s="145"/>
      <c r="FM96" s="145"/>
      <c r="FN96" s="145"/>
      <c r="FO96" s="145"/>
      <c r="FP96" s="145"/>
      <c r="FQ96" s="145"/>
      <c r="FR96" s="145"/>
      <c r="FS96" s="145"/>
      <c r="FT96" s="145"/>
      <c r="FU96" s="145"/>
      <c r="FV96" s="145"/>
      <c r="FW96" s="145"/>
      <c r="FX96" s="145"/>
      <c r="FY96" s="145"/>
      <c r="FZ96" s="145"/>
      <c r="GA96" s="145"/>
      <c r="GB96" s="145"/>
      <c r="GC96" s="145"/>
      <c r="GD96" s="145"/>
      <c r="GE96" s="145"/>
      <c r="GF96" s="145"/>
      <c r="GG96" s="145"/>
      <c r="GH96" s="145"/>
      <c r="GI96" s="145"/>
      <c r="GJ96" s="145"/>
      <c r="GK96" s="145"/>
      <c r="GL96" s="145"/>
      <c r="GM96" s="145"/>
      <c r="GN96" s="145"/>
      <c r="GO96" s="145"/>
      <c r="GP96" s="145"/>
      <c r="GQ96" s="145"/>
      <c r="GR96" s="145"/>
      <c r="GS96" s="145"/>
      <c r="GT96" s="145"/>
      <c r="GU96" s="145"/>
      <c r="GV96" s="145"/>
      <c r="GW96" s="145"/>
      <c r="GX96" s="145"/>
      <c r="GY96" s="145"/>
      <c r="GZ96" s="145"/>
      <c r="HA96" s="145"/>
      <c r="HB96" s="145"/>
      <c r="HC96" s="145"/>
      <c r="HD96" s="145"/>
      <c r="HE96" s="145"/>
      <c r="HF96" s="145"/>
      <c r="HG96" s="145"/>
      <c r="HH96" s="145"/>
      <c r="HI96" s="145"/>
      <c r="HJ96" s="145"/>
      <c r="HK96" s="145"/>
      <c r="HL96" s="145"/>
      <c r="HM96" s="145"/>
      <c r="HN96" s="145"/>
      <c r="HO96" s="145"/>
      <c r="HP96" s="145"/>
      <c r="HQ96" s="145"/>
      <c r="HR96" s="145"/>
      <c r="HS96" s="145"/>
      <c r="HT96" s="145"/>
      <c r="HU96" s="145"/>
      <c r="HV96" s="145"/>
      <c r="HW96" s="145"/>
      <c r="HX96" s="145"/>
      <c r="HY96" s="145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2:255" ht="25.2" hidden="1" customHeight="1" x14ac:dyDescent="0.3">
      <c r="B97" s="3"/>
      <c r="E97" s="215"/>
      <c r="F97" s="215"/>
      <c r="H97" s="215"/>
      <c r="I97" s="215"/>
      <c r="K97" s="215"/>
      <c r="L97" s="215"/>
      <c r="N97" s="258"/>
      <c r="O97" s="259"/>
      <c r="S97" s="237"/>
      <c r="T97" s="237"/>
      <c r="U97" s="237"/>
      <c r="CG97" s="3"/>
      <c r="CJ97" s="215"/>
      <c r="CK97" s="215"/>
      <c r="CM97" s="215"/>
      <c r="CN97" s="215"/>
      <c r="CP97" s="215"/>
      <c r="CQ97" s="215"/>
      <c r="CS97" s="258"/>
      <c r="CT97" s="259"/>
      <c r="CV97" s="237"/>
      <c r="CW97" s="237"/>
      <c r="CX97" s="237"/>
      <c r="DB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145"/>
      <c r="EX97" s="145"/>
      <c r="EY97" s="145"/>
      <c r="EZ97" s="145"/>
      <c r="FA97" s="145"/>
      <c r="FB97" s="145"/>
      <c r="FC97" s="145"/>
      <c r="FD97" s="145"/>
      <c r="FE97" s="145"/>
      <c r="FF97" s="145"/>
      <c r="FG97" s="145"/>
      <c r="FH97" s="145"/>
      <c r="FI97" s="145"/>
      <c r="FJ97" s="145"/>
      <c r="FK97" s="145"/>
      <c r="FL97" s="145"/>
      <c r="FM97" s="145"/>
      <c r="FN97" s="145"/>
      <c r="FO97" s="145"/>
      <c r="FP97" s="145"/>
      <c r="FQ97" s="145"/>
      <c r="FR97" s="145"/>
      <c r="FS97" s="145"/>
      <c r="FT97" s="145"/>
      <c r="FU97" s="145"/>
      <c r="FV97" s="145"/>
      <c r="FW97" s="145"/>
      <c r="FX97" s="145"/>
      <c r="FY97" s="145"/>
      <c r="FZ97" s="145"/>
      <c r="GA97" s="145"/>
      <c r="GB97" s="145"/>
      <c r="GC97" s="145"/>
      <c r="GD97" s="145"/>
      <c r="GE97" s="145"/>
      <c r="GF97" s="145"/>
      <c r="GG97" s="145"/>
      <c r="GH97" s="145"/>
      <c r="GI97" s="145"/>
      <c r="GJ97" s="145"/>
      <c r="GK97" s="145"/>
      <c r="GL97" s="145"/>
      <c r="GM97" s="145"/>
      <c r="GN97" s="145"/>
      <c r="GO97" s="145"/>
      <c r="GP97" s="145"/>
      <c r="GQ97" s="145"/>
      <c r="GR97" s="145"/>
      <c r="GS97" s="145"/>
      <c r="GT97" s="145"/>
      <c r="GU97" s="145"/>
      <c r="GV97" s="145"/>
      <c r="GW97" s="145"/>
      <c r="GX97" s="145"/>
      <c r="GY97" s="145"/>
      <c r="GZ97" s="145"/>
      <c r="HA97" s="145"/>
      <c r="HB97" s="145"/>
      <c r="HC97" s="145"/>
      <c r="HD97" s="145"/>
      <c r="HE97" s="145"/>
      <c r="HF97" s="145"/>
      <c r="HG97" s="145"/>
      <c r="HH97" s="145"/>
      <c r="HI97" s="145"/>
      <c r="HJ97" s="145"/>
      <c r="HK97" s="145"/>
      <c r="HL97" s="145"/>
      <c r="HM97" s="145"/>
      <c r="HN97" s="145"/>
      <c r="HO97" s="145"/>
      <c r="HP97" s="145"/>
      <c r="HQ97" s="145"/>
      <c r="HR97" s="145"/>
      <c r="HS97" s="145"/>
      <c r="HT97" s="145"/>
      <c r="HU97" s="145"/>
      <c r="HV97" s="145"/>
      <c r="HW97" s="145"/>
      <c r="HX97" s="145"/>
      <c r="HY97" s="145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2:255" ht="25.2" hidden="1" customHeight="1" x14ac:dyDescent="0.3">
      <c r="B98" s="3"/>
      <c r="E98" s="149" t="s">
        <v>178</v>
      </c>
      <c r="F98" s="149"/>
      <c r="H98" s="149" t="s">
        <v>177</v>
      </c>
      <c r="I98" s="149"/>
      <c r="J98" s="43"/>
      <c r="K98" s="149" t="s">
        <v>176</v>
      </c>
      <c r="L98" s="149"/>
      <c r="N98" s="150" t="s">
        <v>171</v>
      </c>
      <c r="O98" s="151"/>
      <c r="CG98" s="3"/>
      <c r="CJ98" s="149"/>
      <c r="CK98" s="149"/>
      <c r="CM98" s="149"/>
      <c r="CN98" s="149"/>
      <c r="CO98" s="43"/>
      <c r="CP98" s="149"/>
      <c r="CQ98" s="149"/>
      <c r="CS98" s="150"/>
      <c r="CT98" s="151"/>
      <c r="DB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145"/>
      <c r="EX98" s="145"/>
      <c r="EY98" s="145"/>
      <c r="EZ98" s="145"/>
      <c r="FA98" s="145"/>
      <c r="FB98" s="145"/>
      <c r="FC98" s="145"/>
      <c r="FD98" s="145"/>
      <c r="FE98" s="145"/>
      <c r="FF98" s="145"/>
      <c r="FG98" s="145"/>
      <c r="FH98" s="145"/>
      <c r="FI98" s="145"/>
      <c r="FJ98" s="145"/>
      <c r="FK98" s="145"/>
      <c r="FL98" s="145"/>
      <c r="FM98" s="145"/>
      <c r="FN98" s="145"/>
      <c r="FO98" s="145"/>
      <c r="FP98" s="145"/>
      <c r="FQ98" s="145"/>
      <c r="FR98" s="145"/>
      <c r="FS98" s="145"/>
      <c r="FT98" s="145"/>
      <c r="FU98" s="145"/>
      <c r="FV98" s="145"/>
      <c r="FW98" s="145"/>
      <c r="FX98" s="145"/>
      <c r="FY98" s="145"/>
      <c r="FZ98" s="145"/>
      <c r="GA98" s="145"/>
      <c r="GB98" s="145"/>
      <c r="GC98" s="145"/>
      <c r="GD98" s="145"/>
      <c r="GE98" s="145"/>
      <c r="GF98" s="145"/>
      <c r="GG98" s="145"/>
      <c r="GH98" s="145"/>
      <c r="GI98" s="145"/>
      <c r="GJ98" s="145"/>
      <c r="GK98" s="145"/>
      <c r="GL98" s="145"/>
      <c r="GM98" s="145"/>
      <c r="GN98" s="145"/>
      <c r="GO98" s="145"/>
      <c r="GP98" s="145"/>
      <c r="GQ98" s="145"/>
      <c r="GR98" s="145"/>
      <c r="GS98" s="145"/>
      <c r="GT98" s="145"/>
      <c r="GU98" s="145"/>
      <c r="GV98" s="145"/>
      <c r="GW98" s="145"/>
      <c r="GX98" s="145"/>
      <c r="GY98" s="145"/>
      <c r="GZ98" s="145"/>
      <c r="HA98" s="145"/>
      <c r="HB98" s="145"/>
      <c r="HC98" s="145"/>
      <c r="HD98" s="145"/>
      <c r="HE98" s="145"/>
      <c r="HF98" s="145"/>
      <c r="HG98" s="145"/>
      <c r="HH98" s="145"/>
      <c r="HI98" s="145"/>
      <c r="HJ98" s="145"/>
      <c r="HK98" s="145"/>
      <c r="HL98" s="145"/>
      <c r="HM98" s="145"/>
      <c r="HN98" s="145"/>
      <c r="HO98" s="145"/>
      <c r="HP98" s="145"/>
      <c r="HQ98" s="145"/>
      <c r="HR98" s="145"/>
      <c r="HS98" s="145"/>
      <c r="HT98" s="145"/>
      <c r="HU98" s="145"/>
      <c r="HV98" s="145"/>
      <c r="HW98" s="145"/>
      <c r="HX98" s="145"/>
      <c r="HY98" s="145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2:255" ht="25.2" hidden="1" customHeight="1" x14ac:dyDescent="0.3">
      <c r="B99" s="3"/>
      <c r="E99" s="148"/>
      <c r="F99" s="148"/>
      <c r="H99" s="148"/>
      <c r="I99" s="148"/>
      <c r="K99" s="148"/>
      <c r="L99" s="148"/>
      <c r="N99" s="216"/>
      <c r="O99" s="217"/>
      <c r="S99" s="57"/>
      <c r="T99" s="57"/>
      <c r="U99" s="57"/>
      <c r="CG99" s="3"/>
      <c r="CJ99" s="148"/>
      <c r="CK99" s="148"/>
      <c r="CM99" s="148"/>
      <c r="CN99" s="148"/>
      <c r="CP99" s="148"/>
      <c r="CQ99" s="148"/>
      <c r="CS99" s="216"/>
      <c r="CT99" s="217"/>
      <c r="CV99" s="57"/>
      <c r="CW99" s="57"/>
      <c r="CX99" s="57"/>
      <c r="DB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145"/>
      <c r="EX99" s="145"/>
      <c r="EY99" s="145"/>
      <c r="EZ99" s="145"/>
      <c r="FA99" s="145"/>
      <c r="FB99" s="145"/>
      <c r="FC99" s="145"/>
      <c r="FD99" s="145"/>
      <c r="FE99" s="145"/>
      <c r="FF99" s="145"/>
      <c r="FG99" s="145"/>
      <c r="FH99" s="145"/>
      <c r="FI99" s="145"/>
      <c r="FJ99" s="145"/>
      <c r="FK99" s="145"/>
      <c r="FL99" s="145"/>
      <c r="FM99" s="145"/>
      <c r="FN99" s="145"/>
      <c r="FO99" s="145"/>
      <c r="FP99" s="145"/>
      <c r="FQ99" s="145"/>
      <c r="FR99" s="145"/>
      <c r="FS99" s="145"/>
      <c r="FT99" s="145"/>
      <c r="FU99" s="145"/>
      <c r="FV99" s="145"/>
      <c r="FW99" s="145"/>
      <c r="FX99" s="145"/>
      <c r="FY99" s="145"/>
      <c r="FZ99" s="145"/>
      <c r="GA99" s="145"/>
      <c r="GB99" s="145"/>
      <c r="GC99" s="145"/>
      <c r="GD99" s="145"/>
      <c r="GE99" s="145"/>
      <c r="GF99" s="145"/>
      <c r="GG99" s="145"/>
      <c r="GH99" s="145"/>
      <c r="GI99" s="145"/>
      <c r="GJ99" s="145"/>
      <c r="GK99" s="145"/>
      <c r="GL99" s="145"/>
      <c r="GM99" s="145"/>
      <c r="GN99" s="145"/>
      <c r="GO99" s="145"/>
      <c r="GP99" s="145"/>
      <c r="GQ99" s="145"/>
      <c r="GR99" s="145"/>
      <c r="GS99" s="145"/>
      <c r="GT99" s="145"/>
      <c r="GU99" s="145"/>
      <c r="GV99" s="145"/>
      <c r="GW99" s="145"/>
      <c r="GX99" s="145"/>
      <c r="GY99" s="145"/>
      <c r="GZ99" s="145"/>
      <c r="HA99" s="145"/>
      <c r="HB99" s="145"/>
      <c r="HC99" s="145"/>
      <c r="HD99" s="145"/>
      <c r="HE99" s="145"/>
      <c r="HF99" s="145"/>
      <c r="HG99" s="145"/>
      <c r="HH99" s="145"/>
      <c r="HI99" s="145"/>
      <c r="HJ99" s="145"/>
      <c r="HK99" s="145"/>
      <c r="HL99" s="145"/>
      <c r="HM99" s="145"/>
      <c r="HN99" s="145"/>
      <c r="HO99" s="145"/>
      <c r="HP99" s="145"/>
      <c r="HQ99" s="145"/>
      <c r="HR99" s="145"/>
      <c r="HS99" s="145"/>
      <c r="HT99" s="145"/>
      <c r="HU99" s="145"/>
      <c r="HV99" s="145"/>
      <c r="HW99" s="145"/>
      <c r="HX99" s="145"/>
      <c r="HY99" s="145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2:255" ht="25.2" hidden="1" customHeight="1" x14ac:dyDescent="0.3">
      <c r="B100" s="3"/>
      <c r="E100" s="148"/>
      <c r="F100" s="148"/>
      <c r="H100" s="148"/>
      <c r="I100" s="148"/>
      <c r="K100" s="148"/>
      <c r="L100" s="148"/>
      <c r="N100" s="218"/>
      <c r="O100" s="219"/>
      <c r="CG100" s="3"/>
      <c r="CJ100" s="148"/>
      <c r="CK100" s="148"/>
      <c r="CM100" s="148"/>
      <c r="CN100" s="148"/>
      <c r="CP100" s="148"/>
      <c r="CQ100" s="148"/>
      <c r="CS100" s="218"/>
      <c r="CT100" s="219"/>
      <c r="DB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145"/>
      <c r="EX100" s="145"/>
      <c r="EY100" s="145"/>
      <c r="EZ100" s="145"/>
      <c r="FA100" s="145"/>
      <c r="FB100" s="145"/>
      <c r="FC100" s="145"/>
      <c r="FD100" s="145"/>
      <c r="FE100" s="145"/>
      <c r="FF100" s="145"/>
      <c r="FG100" s="145"/>
      <c r="FH100" s="145"/>
      <c r="FI100" s="145"/>
      <c r="FJ100" s="145"/>
      <c r="FK100" s="145"/>
      <c r="FL100" s="145"/>
      <c r="FM100" s="145"/>
      <c r="FN100" s="145"/>
      <c r="FO100" s="145"/>
      <c r="FP100" s="145"/>
      <c r="FQ100" s="145"/>
      <c r="FR100" s="145"/>
      <c r="FS100" s="145"/>
      <c r="FT100" s="145"/>
      <c r="FU100" s="145"/>
      <c r="FV100" s="145"/>
      <c r="FW100" s="145"/>
      <c r="FX100" s="145"/>
      <c r="FY100" s="145"/>
      <c r="FZ100" s="145"/>
      <c r="GA100" s="145"/>
      <c r="GB100" s="145"/>
      <c r="GC100" s="145"/>
      <c r="GD100" s="145"/>
      <c r="GE100" s="145"/>
      <c r="GF100" s="145"/>
      <c r="GG100" s="145"/>
      <c r="GH100" s="145"/>
      <c r="GI100" s="145"/>
      <c r="GJ100" s="145"/>
      <c r="GK100" s="145"/>
      <c r="GL100" s="145"/>
      <c r="GM100" s="145"/>
      <c r="GN100" s="145"/>
      <c r="GO100" s="145"/>
      <c r="GP100" s="145"/>
      <c r="GQ100" s="145"/>
      <c r="GR100" s="145"/>
      <c r="GS100" s="145"/>
      <c r="GT100" s="145"/>
      <c r="GU100" s="145"/>
      <c r="GV100" s="145"/>
      <c r="GW100" s="145"/>
      <c r="GX100" s="145"/>
      <c r="GY100" s="145"/>
      <c r="GZ100" s="145"/>
      <c r="HA100" s="145"/>
      <c r="HB100" s="145"/>
      <c r="HC100" s="145"/>
      <c r="HD100" s="145"/>
      <c r="HE100" s="145"/>
      <c r="HF100" s="145"/>
      <c r="HG100" s="145"/>
      <c r="HH100" s="145"/>
      <c r="HI100" s="145"/>
      <c r="HJ100" s="145"/>
      <c r="HK100" s="145"/>
      <c r="HL100" s="145"/>
      <c r="HM100" s="145"/>
      <c r="HN100" s="145"/>
      <c r="HO100" s="145"/>
      <c r="HP100" s="145"/>
      <c r="HQ100" s="145"/>
      <c r="HR100" s="145"/>
      <c r="HS100" s="145"/>
      <c r="HT100" s="145"/>
      <c r="HU100" s="145"/>
      <c r="HV100" s="145"/>
      <c r="HW100" s="145"/>
      <c r="HX100" s="145"/>
      <c r="HY100" s="145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2:255" ht="25.2" hidden="1" customHeight="1" x14ac:dyDescent="0.3">
      <c r="B101" s="3"/>
      <c r="CG101" s="3"/>
      <c r="DB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45"/>
      <c r="FL101" s="145"/>
      <c r="FM101" s="145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45"/>
      <c r="GB101" s="145"/>
      <c r="GC101" s="145"/>
      <c r="GD101" s="145"/>
      <c r="GE101" s="145"/>
      <c r="GF101" s="145"/>
      <c r="GG101" s="145"/>
      <c r="GH101" s="145"/>
      <c r="GI101" s="145"/>
      <c r="GJ101" s="145"/>
      <c r="GK101" s="145"/>
      <c r="GL101" s="145"/>
      <c r="GM101" s="145"/>
      <c r="GN101" s="145"/>
      <c r="GO101" s="145"/>
      <c r="GP101" s="145"/>
      <c r="GQ101" s="145"/>
      <c r="GR101" s="145"/>
      <c r="GS101" s="145"/>
      <c r="GT101" s="145"/>
      <c r="GU101" s="145"/>
      <c r="GV101" s="145"/>
      <c r="GW101" s="145"/>
      <c r="GX101" s="145"/>
      <c r="GY101" s="145"/>
      <c r="GZ101" s="145"/>
      <c r="HA101" s="145"/>
      <c r="HB101" s="145"/>
      <c r="HC101" s="145"/>
      <c r="HD101" s="145"/>
      <c r="HE101" s="145"/>
      <c r="HF101" s="145"/>
      <c r="HG101" s="145"/>
      <c r="HH101" s="145"/>
      <c r="HI101" s="145"/>
      <c r="HJ101" s="145"/>
      <c r="HK101" s="145"/>
      <c r="HL101" s="145"/>
      <c r="HM101" s="145"/>
      <c r="HN101" s="145"/>
      <c r="HO101" s="145"/>
      <c r="HP101" s="145"/>
      <c r="HQ101" s="145"/>
      <c r="HR101" s="145"/>
      <c r="HS101" s="145"/>
      <c r="HT101" s="145"/>
      <c r="HU101" s="145"/>
      <c r="HV101" s="145"/>
      <c r="HW101" s="145"/>
      <c r="HX101" s="145"/>
      <c r="HY101" s="145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2:255" ht="25.2" hidden="1" customHeight="1" x14ac:dyDescent="0.3">
      <c r="B102" s="3"/>
      <c r="CG102" s="3"/>
      <c r="DB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  <c r="FL102" s="145"/>
      <c r="FM102" s="145"/>
      <c r="FN102" s="145"/>
      <c r="FO102" s="145"/>
      <c r="FP102" s="145"/>
      <c r="FQ102" s="145"/>
      <c r="FR102" s="145"/>
      <c r="FS102" s="145"/>
      <c r="FT102" s="145"/>
      <c r="FU102" s="145"/>
      <c r="FV102" s="145"/>
      <c r="FW102" s="145"/>
      <c r="FX102" s="145"/>
      <c r="FY102" s="145"/>
      <c r="FZ102" s="145"/>
      <c r="GA102" s="145"/>
      <c r="GB102" s="145"/>
      <c r="GC102" s="145"/>
      <c r="GD102" s="145"/>
      <c r="GE102" s="145"/>
      <c r="GF102" s="145"/>
      <c r="GG102" s="145"/>
      <c r="GH102" s="145"/>
      <c r="GI102" s="145"/>
      <c r="GJ102" s="145"/>
      <c r="GK102" s="145"/>
      <c r="GL102" s="145"/>
      <c r="GM102" s="145"/>
      <c r="GN102" s="145"/>
      <c r="GO102" s="145"/>
      <c r="GP102" s="145"/>
      <c r="GQ102" s="145"/>
      <c r="GR102" s="145"/>
      <c r="GS102" s="145"/>
      <c r="GT102" s="145"/>
      <c r="GU102" s="145"/>
      <c r="GV102" s="145"/>
      <c r="GW102" s="145"/>
      <c r="GX102" s="145"/>
      <c r="GY102" s="145"/>
      <c r="GZ102" s="145"/>
      <c r="HA102" s="145"/>
      <c r="HB102" s="145"/>
      <c r="HC102" s="145"/>
      <c r="HD102" s="145"/>
      <c r="HE102" s="145"/>
      <c r="HF102" s="145"/>
      <c r="HG102" s="145"/>
      <c r="HH102" s="145"/>
      <c r="HI102" s="145"/>
      <c r="HJ102" s="145"/>
      <c r="HK102" s="145"/>
      <c r="HL102" s="145"/>
      <c r="HM102" s="145"/>
      <c r="HN102" s="145"/>
      <c r="HO102" s="145"/>
      <c r="HP102" s="145"/>
      <c r="HQ102" s="145"/>
      <c r="HR102" s="145"/>
      <c r="HS102" s="145"/>
      <c r="HT102" s="145"/>
      <c r="HU102" s="145"/>
      <c r="HV102" s="145"/>
      <c r="HW102" s="145"/>
      <c r="HX102" s="145"/>
      <c r="HY102" s="145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2:255" ht="25.2" hidden="1" customHeight="1" x14ac:dyDescent="0.3">
      <c r="B103" s="3"/>
      <c r="CG103" s="3"/>
      <c r="DB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145"/>
      <c r="EX103" s="145"/>
      <c r="EY103" s="145"/>
      <c r="EZ103" s="145"/>
      <c r="FA103" s="145"/>
      <c r="FB103" s="145"/>
      <c r="FC103" s="145"/>
      <c r="FD103" s="145"/>
      <c r="FE103" s="145"/>
      <c r="FF103" s="145"/>
      <c r="FG103" s="145"/>
      <c r="FH103" s="145"/>
      <c r="FI103" s="145"/>
      <c r="FJ103" s="145"/>
      <c r="FK103" s="145"/>
      <c r="FL103" s="145"/>
      <c r="FM103" s="145"/>
      <c r="FN103" s="145"/>
      <c r="FO103" s="145"/>
      <c r="FP103" s="145"/>
      <c r="FQ103" s="145"/>
      <c r="FR103" s="145"/>
      <c r="FS103" s="145"/>
      <c r="FT103" s="145"/>
      <c r="FU103" s="145"/>
      <c r="FV103" s="145"/>
      <c r="FW103" s="145"/>
      <c r="FX103" s="145"/>
      <c r="FY103" s="145"/>
      <c r="FZ103" s="145"/>
      <c r="GA103" s="145"/>
      <c r="GB103" s="145"/>
      <c r="GC103" s="145"/>
      <c r="GD103" s="145"/>
      <c r="GE103" s="145"/>
      <c r="GF103" s="145"/>
      <c r="GG103" s="145"/>
      <c r="GH103" s="145"/>
      <c r="GI103" s="145"/>
      <c r="GJ103" s="145"/>
      <c r="GK103" s="145"/>
      <c r="GL103" s="145"/>
      <c r="GM103" s="145"/>
      <c r="GN103" s="145"/>
      <c r="GO103" s="145"/>
      <c r="GP103" s="145"/>
      <c r="GQ103" s="145"/>
      <c r="GR103" s="145"/>
      <c r="GS103" s="145"/>
      <c r="GT103" s="145"/>
      <c r="GU103" s="145"/>
      <c r="GV103" s="145"/>
      <c r="GW103" s="145"/>
      <c r="GX103" s="145"/>
      <c r="GY103" s="145"/>
      <c r="GZ103" s="145"/>
      <c r="HA103" s="145"/>
      <c r="HB103" s="145"/>
      <c r="HC103" s="145"/>
      <c r="HD103" s="145"/>
      <c r="HE103" s="145"/>
      <c r="HF103" s="145"/>
      <c r="HG103" s="145"/>
      <c r="HH103" s="145"/>
      <c r="HI103" s="145"/>
      <c r="HJ103" s="145"/>
      <c r="HK103" s="145"/>
      <c r="HL103" s="145"/>
      <c r="HM103" s="145"/>
      <c r="HN103" s="145"/>
      <c r="HO103" s="145"/>
      <c r="HP103" s="145"/>
      <c r="HQ103" s="145"/>
      <c r="HR103" s="145"/>
      <c r="HS103" s="145"/>
      <c r="HT103" s="145"/>
      <c r="HU103" s="145"/>
      <c r="HV103" s="145"/>
      <c r="HW103" s="145"/>
      <c r="HX103" s="145"/>
      <c r="HY103" s="145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2:255" ht="25.2" hidden="1" customHeight="1" x14ac:dyDescent="0.3">
      <c r="B104" s="3"/>
      <c r="D104" s="43"/>
      <c r="CG104" s="3"/>
      <c r="CI104" s="43"/>
      <c r="DB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145"/>
      <c r="EX104" s="145"/>
      <c r="EY104" s="145"/>
      <c r="EZ104" s="145"/>
      <c r="FA104" s="145"/>
      <c r="FB104" s="145"/>
      <c r="FC104" s="145"/>
      <c r="FD104" s="145"/>
      <c r="FE104" s="145"/>
      <c r="FF104" s="145"/>
      <c r="FG104" s="145"/>
      <c r="FH104" s="145"/>
      <c r="FI104" s="145"/>
      <c r="FJ104" s="145"/>
      <c r="FK104" s="145"/>
      <c r="FL104" s="145"/>
      <c r="FM104" s="145"/>
      <c r="FN104" s="145"/>
      <c r="FO104" s="145"/>
      <c r="FP104" s="145"/>
      <c r="FQ104" s="145"/>
      <c r="FR104" s="145"/>
      <c r="FS104" s="145"/>
      <c r="FT104" s="145"/>
      <c r="FU104" s="145"/>
      <c r="FV104" s="145"/>
      <c r="FW104" s="145"/>
      <c r="FX104" s="145"/>
      <c r="FY104" s="145"/>
      <c r="FZ104" s="145"/>
      <c r="GA104" s="145"/>
      <c r="GB104" s="145"/>
      <c r="GC104" s="145"/>
      <c r="GD104" s="145"/>
      <c r="GE104" s="145"/>
      <c r="GF104" s="145"/>
      <c r="GG104" s="145"/>
      <c r="GH104" s="145"/>
      <c r="GI104" s="145"/>
      <c r="GJ104" s="145"/>
      <c r="GK104" s="145"/>
      <c r="GL104" s="145"/>
      <c r="GM104" s="145"/>
      <c r="GN104" s="145"/>
      <c r="GO104" s="145"/>
      <c r="GP104" s="145"/>
      <c r="GQ104" s="145"/>
      <c r="GR104" s="145"/>
      <c r="GS104" s="145"/>
      <c r="GT104" s="145"/>
      <c r="GU104" s="145"/>
      <c r="GV104" s="145"/>
      <c r="GW104" s="145"/>
      <c r="GX104" s="145"/>
      <c r="GY104" s="145"/>
      <c r="GZ104" s="145"/>
      <c r="HA104" s="145"/>
      <c r="HB104" s="145"/>
      <c r="HC104" s="145"/>
      <c r="HD104" s="145"/>
      <c r="HE104" s="145"/>
      <c r="HF104" s="145"/>
      <c r="HG104" s="145"/>
      <c r="HH104" s="145"/>
      <c r="HI104" s="145"/>
      <c r="HJ104" s="145"/>
      <c r="HK104" s="145"/>
      <c r="HL104" s="145"/>
      <c r="HM104" s="145"/>
      <c r="HN104" s="145"/>
      <c r="HO104" s="145"/>
      <c r="HP104" s="145"/>
      <c r="HQ104" s="145"/>
      <c r="HR104" s="145"/>
      <c r="HS104" s="145"/>
      <c r="HT104" s="145"/>
      <c r="HU104" s="145"/>
      <c r="HV104" s="145"/>
      <c r="HW104" s="145"/>
      <c r="HX104" s="145"/>
      <c r="HY104" s="145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2:255" ht="25.2" hidden="1" customHeight="1" x14ac:dyDescent="0.3">
      <c r="B105" s="3"/>
      <c r="CG105" s="3"/>
      <c r="DB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145"/>
      <c r="EX105" s="145"/>
      <c r="EY105" s="145"/>
      <c r="EZ105" s="145"/>
      <c r="FA105" s="145"/>
      <c r="FB105" s="145"/>
      <c r="FC105" s="145"/>
      <c r="FD105" s="145"/>
      <c r="FE105" s="145"/>
      <c r="FF105" s="145"/>
      <c r="FG105" s="145"/>
      <c r="FH105" s="145"/>
      <c r="FI105" s="145"/>
      <c r="FJ105" s="145"/>
      <c r="FK105" s="145"/>
      <c r="FL105" s="145"/>
      <c r="FM105" s="145"/>
      <c r="FN105" s="145"/>
      <c r="FO105" s="145"/>
      <c r="FP105" s="145"/>
      <c r="FQ105" s="145"/>
      <c r="FR105" s="145"/>
      <c r="FS105" s="145"/>
      <c r="FT105" s="145"/>
      <c r="FU105" s="145"/>
      <c r="FV105" s="145"/>
      <c r="FW105" s="145"/>
      <c r="FX105" s="145"/>
      <c r="FY105" s="145"/>
      <c r="FZ105" s="145"/>
      <c r="GA105" s="145"/>
      <c r="GB105" s="145"/>
      <c r="GC105" s="145"/>
      <c r="GD105" s="145"/>
      <c r="GE105" s="145"/>
      <c r="GF105" s="145"/>
      <c r="GG105" s="145"/>
      <c r="GH105" s="145"/>
      <c r="GI105" s="145"/>
      <c r="GJ105" s="145"/>
      <c r="GK105" s="145"/>
      <c r="GL105" s="145"/>
      <c r="GM105" s="145"/>
      <c r="GN105" s="145"/>
      <c r="GO105" s="145"/>
      <c r="GP105" s="145"/>
      <c r="GQ105" s="145"/>
      <c r="GR105" s="145"/>
      <c r="GS105" s="145"/>
      <c r="GT105" s="145"/>
      <c r="GU105" s="145"/>
      <c r="GV105" s="145"/>
      <c r="GW105" s="145"/>
      <c r="GX105" s="145"/>
      <c r="GY105" s="145"/>
      <c r="GZ105" s="145"/>
      <c r="HA105" s="145"/>
      <c r="HB105" s="145"/>
      <c r="HC105" s="145"/>
      <c r="HD105" s="145"/>
      <c r="HE105" s="145"/>
      <c r="HF105" s="145"/>
      <c r="HG105" s="145"/>
      <c r="HH105" s="145"/>
      <c r="HI105" s="145"/>
      <c r="HJ105" s="145"/>
      <c r="HK105" s="145"/>
      <c r="HL105" s="145"/>
      <c r="HM105" s="145"/>
      <c r="HN105" s="145"/>
      <c r="HO105" s="145"/>
      <c r="HP105" s="145"/>
      <c r="HQ105" s="145"/>
      <c r="HR105" s="145"/>
      <c r="HS105" s="145"/>
      <c r="HT105" s="145"/>
      <c r="HU105" s="145"/>
      <c r="HV105" s="145"/>
      <c r="HW105" s="145"/>
      <c r="HX105" s="145"/>
      <c r="HY105" s="145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2:255" ht="25.2" hidden="1" customHeight="1" x14ac:dyDescent="0.3">
      <c r="B106" s="3"/>
      <c r="CG106" s="3"/>
      <c r="DB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145"/>
      <c r="EX106" s="145"/>
      <c r="EY106" s="145"/>
      <c r="EZ106" s="145"/>
      <c r="FA106" s="145"/>
      <c r="FB106" s="145"/>
      <c r="FC106" s="145"/>
      <c r="FD106" s="145"/>
      <c r="FE106" s="145"/>
      <c r="FF106" s="145"/>
      <c r="FG106" s="145"/>
      <c r="FH106" s="145"/>
      <c r="FI106" s="145"/>
      <c r="FJ106" s="145"/>
      <c r="FK106" s="145"/>
      <c r="FL106" s="145"/>
      <c r="FM106" s="145"/>
      <c r="FN106" s="145"/>
      <c r="FO106" s="145"/>
      <c r="FP106" s="145"/>
      <c r="FQ106" s="145"/>
      <c r="FR106" s="145"/>
      <c r="FS106" s="145"/>
      <c r="FT106" s="145"/>
      <c r="FU106" s="145"/>
      <c r="FV106" s="145"/>
      <c r="FW106" s="145"/>
      <c r="FX106" s="145"/>
      <c r="FY106" s="145"/>
      <c r="FZ106" s="145"/>
      <c r="GA106" s="145"/>
      <c r="GB106" s="145"/>
      <c r="GC106" s="145"/>
      <c r="GD106" s="145"/>
      <c r="GE106" s="145"/>
      <c r="GF106" s="145"/>
      <c r="GG106" s="145"/>
      <c r="GH106" s="145"/>
      <c r="GI106" s="145"/>
      <c r="GJ106" s="145"/>
      <c r="GK106" s="145"/>
      <c r="GL106" s="145"/>
      <c r="GM106" s="145"/>
      <c r="GN106" s="145"/>
      <c r="GO106" s="145"/>
      <c r="GP106" s="145"/>
      <c r="GQ106" s="145"/>
      <c r="GR106" s="145"/>
      <c r="GS106" s="145"/>
      <c r="GT106" s="145"/>
      <c r="GU106" s="145"/>
      <c r="GV106" s="145"/>
      <c r="GW106" s="145"/>
      <c r="GX106" s="145"/>
      <c r="GY106" s="145"/>
      <c r="GZ106" s="145"/>
      <c r="HA106" s="145"/>
      <c r="HB106" s="145"/>
      <c r="HC106" s="145"/>
      <c r="HD106" s="145"/>
      <c r="HE106" s="145"/>
      <c r="HF106" s="145"/>
      <c r="HG106" s="145"/>
      <c r="HH106" s="145"/>
      <c r="HI106" s="145"/>
      <c r="HJ106" s="145"/>
      <c r="HK106" s="145"/>
      <c r="HL106" s="145"/>
      <c r="HM106" s="145"/>
      <c r="HN106" s="145"/>
      <c r="HO106" s="145"/>
      <c r="HP106" s="145"/>
      <c r="HQ106" s="145"/>
      <c r="HR106" s="145"/>
      <c r="HS106" s="145"/>
      <c r="HT106" s="145"/>
      <c r="HU106" s="145"/>
      <c r="HV106" s="145"/>
      <c r="HW106" s="145"/>
      <c r="HX106" s="145"/>
      <c r="HY106" s="145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2:255" ht="25.2" hidden="1" customHeight="1" x14ac:dyDescent="0.3"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145"/>
      <c r="EX107" s="145"/>
      <c r="EY107" s="145"/>
      <c r="EZ107" s="145"/>
      <c r="FA107" s="145"/>
      <c r="FB107" s="145"/>
      <c r="FC107" s="145"/>
      <c r="FD107" s="145"/>
      <c r="FE107" s="145"/>
      <c r="FF107" s="145"/>
      <c r="FG107" s="145"/>
      <c r="FH107" s="145"/>
      <c r="FI107" s="145"/>
      <c r="FJ107" s="145"/>
      <c r="FK107" s="145"/>
      <c r="FL107" s="145"/>
      <c r="FM107" s="145"/>
      <c r="FN107" s="145"/>
      <c r="FO107" s="145"/>
      <c r="FP107" s="145"/>
      <c r="FQ107" s="145"/>
      <c r="FR107" s="145"/>
      <c r="FS107" s="145"/>
      <c r="FT107" s="145"/>
      <c r="FU107" s="145"/>
      <c r="FV107" s="145"/>
      <c r="FW107" s="145"/>
      <c r="FX107" s="145"/>
      <c r="FY107" s="145"/>
      <c r="FZ107" s="145"/>
      <c r="GA107" s="145"/>
      <c r="GB107" s="145"/>
      <c r="GC107" s="145"/>
      <c r="GD107" s="145"/>
      <c r="GE107" s="145"/>
      <c r="GF107" s="145"/>
      <c r="GG107" s="145"/>
      <c r="GH107" s="145"/>
      <c r="GI107" s="145"/>
      <c r="GJ107" s="145"/>
      <c r="GK107" s="145"/>
      <c r="GL107" s="145"/>
      <c r="GM107" s="145"/>
      <c r="GN107" s="145"/>
      <c r="GO107" s="145"/>
      <c r="GP107" s="145"/>
      <c r="GQ107" s="145"/>
      <c r="GR107" s="145"/>
      <c r="GS107" s="145"/>
      <c r="GT107" s="145"/>
      <c r="GU107" s="145"/>
      <c r="GV107" s="145"/>
      <c r="GW107" s="145"/>
      <c r="GX107" s="145"/>
      <c r="GY107" s="145"/>
      <c r="GZ107" s="145"/>
      <c r="HA107" s="145"/>
      <c r="HB107" s="145"/>
      <c r="HC107" s="145"/>
      <c r="HD107" s="145"/>
      <c r="HE107" s="145"/>
      <c r="HF107" s="145"/>
      <c r="HG107" s="145"/>
      <c r="HH107" s="145"/>
      <c r="HI107" s="145"/>
      <c r="HJ107" s="145"/>
      <c r="HK107" s="145"/>
      <c r="HL107" s="145"/>
      <c r="HM107" s="145"/>
      <c r="HN107" s="145"/>
      <c r="HO107" s="145"/>
      <c r="HP107" s="145"/>
      <c r="HQ107" s="145"/>
      <c r="HR107" s="145"/>
      <c r="HS107" s="145"/>
      <c r="HT107" s="145"/>
      <c r="HU107" s="145"/>
      <c r="HV107" s="145"/>
      <c r="HW107" s="145"/>
      <c r="HX107" s="145"/>
      <c r="HY107" s="145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2:255" ht="25.2" hidden="1" customHeight="1" x14ac:dyDescent="0.3"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145"/>
      <c r="EX108" s="145"/>
      <c r="EY108" s="145"/>
      <c r="EZ108" s="145"/>
      <c r="FA108" s="145"/>
      <c r="FB108" s="145"/>
      <c r="FC108" s="145"/>
      <c r="FD108" s="145"/>
      <c r="FE108" s="145"/>
      <c r="FF108" s="145"/>
      <c r="FG108" s="145"/>
      <c r="FH108" s="145"/>
      <c r="FI108" s="145"/>
      <c r="FJ108" s="145"/>
      <c r="FK108" s="145"/>
      <c r="FL108" s="145"/>
      <c r="FM108" s="145"/>
      <c r="FN108" s="145"/>
      <c r="FO108" s="145"/>
      <c r="FP108" s="145"/>
      <c r="FQ108" s="145"/>
      <c r="FR108" s="145"/>
      <c r="FS108" s="145"/>
      <c r="FT108" s="145"/>
      <c r="FU108" s="145"/>
      <c r="FV108" s="145"/>
      <c r="FW108" s="145"/>
      <c r="FX108" s="145"/>
      <c r="FY108" s="145"/>
      <c r="FZ108" s="145"/>
      <c r="GA108" s="145"/>
      <c r="GB108" s="145"/>
      <c r="GC108" s="145"/>
      <c r="GD108" s="145"/>
      <c r="GE108" s="145"/>
      <c r="GF108" s="145"/>
      <c r="GG108" s="145"/>
      <c r="GH108" s="145"/>
      <c r="GI108" s="145"/>
      <c r="GJ108" s="145"/>
      <c r="GK108" s="145"/>
      <c r="GL108" s="145"/>
      <c r="GM108" s="145"/>
      <c r="GN108" s="145"/>
      <c r="GO108" s="145"/>
      <c r="GP108" s="145"/>
      <c r="GQ108" s="145"/>
      <c r="GR108" s="145"/>
      <c r="GS108" s="145"/>
      <c r="GT108" s="145"/>
      <c r="GU108" s="145"/>
      <c r="GV108" s="145"/>
      <c r="GW108" s="145"/>
      <c r="GX108" s="145"/>
      <c r="GY108" s="145"/>
      <c r="GZ108" s="145"/>
      <c r="HA108" s="145"/>
      <c r="HB108" s="145"/>
      <c r="HC108" s="145"/>
      <c r="HD108" s="145"/>
      <c r="HE108" s="145"/>
      <c r="HF108" s="145"/>
      <c r="HG108" s="145"/>
      <c r="HH108" s="145"/>
      <c r="HI108" s="145"/>
      <c r="HJ108" s="145"/>
      <c r="HK108" s="145"/>
      <c r="HL108" s="145"/>
      <c r="HM108" s="145"/>
      <c r="HN108" s="145"/>
      <c r="HO108" s="145"/>
      <c r="HP108" s="145"/>
      <c r="HQ108" s="145"/>
      <c r="HR108" s="145"/>
      <c r="HS108" s="145"/>
      <c r="HT108" s="145"/>
      <c r="HU108" s="145"/>
      <c r="HV108" s="145"/>
      <c r="HW108" s="145"/>
      <c r="HX108" s="145"/>
      <c r="HY108" s="145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2:255" ht="25.2" hidden="1" customHeight="1" x14ac:dyDescent="0.3"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145"/>
      <c r="EX109" s="145"/>
      <c r="EY109" s="145"/>
      <c r="EZ109" s="145"/>
      <c r="FA109" s="145"/>
      <c r="FB109" s="145"/>
      <c r="FC109" s="145"/>
      <c r="FD109" s="145"/>
      <c r="FE109" s="145"/>
      <c r="FF109" s="145"/>
      <c r="FG109" s="145"/>
      <c r="FH109" s="145"/>
      <c r="FI109" s="145"/>
      <c r="FJ109" s="145"/>
      <c r="FK109" s="145"/>
      <c r="FL109" s="145"/>
      <c r="FM109" s="145"/>
      <c r="FN109" s="145"/>
      <c r="FO109" s="145"/>
      <c r="FP109" s="145"/>
      <c r="FQ109" s="145"/>
      <c r="FR109" s="145"/>
      <c r="FS109" s="145"/>
      <c r="FT109" s="145"/>
      <c r="FU109" s="145"/>
      <c r="FV109" s="145"/>
      <c r="FW109" s="145"/>
      <c r="FX109" s="145"/>
      <c r="FY109" s="145"/>
      <c r="FZ109" s="145"/>
      <c r="GA109" s="145"/>
      <c r="GB109" s="145"/>
      <c r="GC109" s="145"/>
      <c r="GD109" s="145"/>
      <c r="GE109" s="145"/>
      <c r="GF109" s="145"/>
      <c r="GG109" s="145"/>
      <c r="GH109" s="145"/>
      <c r="GI109" s="145"/>
      <c r="GJ109" s="145"/>
      <c r="GK109" s="145"/>
      <c r="GL109" s="145"/>
      <c r="GM109" s="145"/>
      <c r="GN109" s="145"/>
      <c r="GO109" s="145"/>
      <c r="GP109" s="145"/>
      <c r="GQ109" s="145"/>
      <c r="GR109" s="145"/>
      <c r="GS109" s="145"/>
      <c r="GT109" s="145"/>
      <c r="GU109" s="145"/>
      <c r="GV109" s="145"/>
      <c r="GW109" s="145"/>
      <c r="GX109" s="145"/>
      <c r="GY109" s="145"/>
      <c r="GZ109" s="145"/>
      <c r="HA109" s="145"/>
      <c r="HB109" s="145"/>
      <c r="HC109" s="145"/>
      <c r="HD109" s="145"/>
      <c r="HE109" s="145"/>
      <c r="HF109" s="145"/>
      <c r="HG109" s="145"/>
      <c r="HH109" s="145"/>
      <c r="HI109" s="145"/>
      <c r="HJ109" s="145"/>
      <c r="HK109" s="145"/>
      <c r="HL109" s="145"/>
      <c r="HM109" s="145"/>
      <c r="HN109" s="145"/>
      <c r="HO109" s="145"/>
      <c r="HP109" s="145"/>
      <c r="HQ109" s="145"/>
      <c r="HR109" s="145"/>
      <c r="HS109" s="145"/>
      <c r="HT109" s="145"/>
      <c r="HU109" s="145"/>
      <c r="HV109" s="145"/>
      <c r="HW109" s="145"/>
      <c r="HX109" s="145"/>
      <c r="HY109" s="145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2:255" ht="25.2" hidden="1" customHeight="1" x14ac:dyDescent="0.3"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145"/>
      <c r="EX110" s="145"/>
      <c r="EY110" s="145"/>
      <c r="EZ110" s="145"/>
      <c r="FA110" s="145"/>
      <c r="FB110" s="145"/>
      <c r="FC110" s="145"/>
      <c r="FD110" s="145"/>
      <c r="FE110" s="145"/>
      <c r="FF110" s="145"/>
      <c r="FG110" s="145"/>
      <c r="FH110" s="145"/>
      <c r="FI110" s="145"/>
      <c r="FJ110" s="145"/>
      <c r="FK110" s="145"/>
      <c r="FL110" s="145"/>
      <c r="FM110" s="145"/>
      <c r="FN110" s="145"/>
      <c r="FO110" s="145"/>
      <c r="FP110" s="145"/>
      <c r="FQ110" s="145"/>
      <c r="FR110" s="145"/>
      <c r="FS110" s="145"/>
      <c r="FT110" s="145"/>
      <c r="FU110" s="145"/>
      <c r="FV110" s="145"/>
      <c r="FW110" s="145"/>
      <c r="FX110" s="145"/>
      <c r="FY110" s="145"/>
      <c r="FZ110" s="145"/>
      <c r="GA110" s="145"/>
      <c r="GB110" s="145"/>
      <c r="GC110" s="145"/>
      <c r="GD110" s="145"/>
      <c r="GE110" s="145"/>
      <c r="GF110" s="145"/>
      <c r="GG110" s="145"/>
      <c r="GH110" s="145"/>
      <c r="GI110" s="145"/>
      <c r="GJ110" s="145"/>
      <c r="GK110" s="145"/>
      <c r="GL110" s="145"/>
      <c r="GM110" s="145"/>
      <c r="GN110" s="145"/>
      <c r="GO110" s="145"/>
      <c r="GP110" s="145"/>
      <c r="GQ110" s="145"/>
      <c r="GR110" s="145"/>
      <c r="GS110" s="145"/>
      <c r="GT110" s="145"/>
      <c r="GU110" s="145"/>
      <c r="GV110" s="145"/>
      <c r="GW110" s="145"/>
      <c r="GX110" s="145"/>
      <c r="GY110" s="145"/>
      <c r="GZ110" s="145"/>
      <c r="HA110" s="145"/>
      <c r="HB110" s="145"/>
      <c r="HC110" s="145"/>
      <c r="HD110" s="145"/>
      <c r="HE110" s="145"/>
      <c r="HF110" s="145"/>
      <c r="HG110" s="145"/>
      <c r="HH110" s="145"/>
      <c r="HI110" s="145"/>
      <c r="HJ110" s="145"/>
      <c r="HK110" s="145"/>
      <c r="HL110" s="145"/>
      <c r="HM110" s="145"/>
      <c r="HN110" s="145"/>
      <c r="HO110" s="145"/>
      <c r="HP110" s="145"/>
      <c r="HQ110" s="145"/>
      <c r="HR110" s="145"/>
      <c r="HS110" s="145"/>
      <c r="HT110" s="145"/>
      <c r="HU110" s="145"/>
      <c r="HV110" s="145"/>
      <c r="HW110" s="145"/>
      <c r="HX110" s="145"/>
      <c r="HY110" s="145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2:255" ht="25.2" hidden="1" customHeight="1" x14ac:dyDescent="0.3"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145"/>
      <c r="EX111" s="145"/>
      <c r="EY111" s="145"/>
      <c r="EZ111" s="145"/>
      <c r="FA111" s="145"/>
      <c r="FB111" s="145"/>
      <c r="FC111" s="145"/>
      <c r="FD111" s="145"/>
      <c r="FE111" s="145"/>
      <c r="FF111" s="145"/>
      <c r="FG111" s="145"/>
      <c r="FH111" s="145"/>
      <c r="FI111" s="145"/>
      <c r="FJ111" s="145"/>
      <c r="FK111" s="145"/>
      <c r="FL111" s="145"/>
      <c r="FM111" s="145"/>
      <c r="FN111" s="145"/>
      <c r="FO111" s="145"/>
      <c r="FP111" s="145"/>
      <c r="FQ111" s="145"/>
      <c r="FR111" s="145"/>
      <c r="FS111" s="145"/>
      <c r="FT111" s="145"/>
      <c r="FU111" s="145"/>
      <c r="FV111" s="145"/>
      <c r="FW111" s="145"/>
      <c r="FX111" s="145"/>
      <c r="FY111" s="145"/>
      <c r="FZ111" s="145"/>
      <c r="GA111" s="145"/>
      <c r="GB111" s="145"/>
      <c r="GC111" s="145"/>
      <c r="GD111" s="145"/>
      <c r="GE111" s="145"/>
      <c r="GF111" s="145"/>
      <c r="GG111" s="145"/>
      <c r="GH111" s="145"/>
      <c r="GI111" s="145"/>
      <c r="GJ111" s="145"/>
      <c r="GK111" s="145"/>
      <c r="GL111" s="145"/>
      <c r="GM111" s="145"/>
      <c r="GN111" s="145"/>
      <c r="GO111" s="145"/>
      <c r="GP111" s="145"/>
      <c r="GQ111" s="145"/>
      <c r="GR111" s="145"/>
      <c r="GS111" s="145"/>
      <c r="GT111" s="145"/>
      <c r="GU111" s="145"/>
      <c r="GV111" s="145"/>
      <c r="GW111" s="145"/>
      <c r="GX111" s="145"/>
      <c r="GY111" s="145"/>
      <c r="GZ111" s="145"/>
      <c r="HA111" s="145"/>
      <c r="HB111" s="145"/>
      <c r="HC111" s="145"/>
      <c r="HD111" s="145"/>
      <c r="HE111" s="145"/>
      <c r="HF111" s="145"/>
      <c r="HG111" s="145"/>
      <c r="HH111" s="145"/>
      <c r="HI111" s="145"/>
      <c r="HJ111" s="145"/>
      <c r="HK111" s="145"/>
      <c r="HL111" s="145"/>
      <c r="HM111" s="145"/>
      <c r="HN111" s="145"/>
      <c r="HO111" s="145"/>
      <c r="HP111" s="145"/>
      <c r="HQ111" s="145"/>
      <c r="HR111" s="145"/>
      <c r="HS111" s="145"/>
      <c r="HT111" s="145"/>
      <c r="HU111" s="145"/>
      <c r="HV111" s="145"/>
      <c r="HW111" s="145"/>
      <c r="HX111" s="145"/>
      <c r="HY111" s="145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2:255" ht="25.2" hidden="1" customHeight="1" x14ac:dyDescent="0.3"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145"/>
      <c r="EX112" s="145"/>
      <c r="EY112" s="145"/>
      <c r="EZ112" s="145"/>
      <c r="FA112" s="145"/>
      <c r="FB112" s="145"/>
      <c r="FC112" s="145"/>
      <c r="FD112" s="145"/>
      <c r="FE112" s="145"/>
      <c r="FF112" s="145"/>
      <c r="FG112" s="145"/>
      <c r="FH112" s="145"/>
      <c r="FI112" s="145"/>
      <c r="FJ112" s="145"/>
      <c r="FK112" s="145"/>
      <c r="FL112" s="145"/>
      <c r="FM112" s="145"/>
      <c r="FN112" s="145"/>
      <c r="FO112" s="145"/>
      <c r="FP112" s="145"/>
      <c r="FQ112" s="145"/>
      <c r="FR112" s="145"/>
      <c r="FS112" s="145"/>
      <c r="FT112" s="145"/>
      <c r="FU112" s="145"/>
      <c r="FV112" s="145"/>
      <c r="FW112" s="145"/>
      <c r="FX112" s="145"/>
      <c r="FY112" s="145"/>
      <c r="FZ112" s="145"/>
      <c r="GA112" s="145"/>
      <c r="GB112" s="145"/>
      <c r="GC112" s="145"/>
      <c r="GD112" s="145"/>
      <c r="GE112" s="145"/>
      <c r="GF112" s="145"/>
      <c r="GG112" s="145"/>
      <c r="GH112" s="145"/>
      <c r="GI112" s="145"/>
      <c r="GJ112" s="145"/>
      <c r="GK112" s="145"/>
      <c r="GL112" s="145"/>
      <c r="GM112" s="145"/>
      <c r="GN112" s="145"/>
      <c r="GO112" s="145"/>
      <c r="GP112" s="145"/>
      <c r="GQ112" s="145"/>
      <c r="GR112" s="145"/>
      <c r="GS112" s="145"/>
      <c r="GT112" s="145"/>
      <c r="GU112" s="145"/>
      <c r="GV112" s="145"/>
      <c r="GW112" s="145"/>
      <c r="GX112" s="145"/>
      <c r="GY112" s="145"/>
      <c r="GZ112" s="145"/>
      <c r="HA112" s="145"/>
      <c r="HB112" s="145"/>
      <c r="HC112" s="145"/>
      <c r="HD112" s="145"/>
      <c r="HE112" s="145"/>
      <c r="HF112" s="145"/>
      <c r="HG112" s="145"/>
      <c r="HH112" s="145"/>
      <c r="HI112" s="145"/>
      <c r="HJ112" s="145"/>
      <c r="HK112" s="145"/>
      <c r="HL112" s="145"/>
      <c r="HM112" s="145"/>
      <c r="HN112" s="145"/>
      <c r="HO112" s="145"/>
      <c r="HP112" s="145"/>
      <c r="HQ112" s="145"/>
      <c r="HR112" s="145"/>
      <c r="HS112" s="145"/>
      <c r="HT112" s="145"/>
      <c r="HU112" s="145"/>
      <c r="HV112" s="145"/>
      <c r="HW112" s="145"/>
      <c r="HX112" s="145"/>
      <c r="HY112" s="145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08:255" ht="25.2" hidden="1" customHeight="1" x14ac:dyDescent="0.3"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145"/>
      <c r="EX113" s="145"/>
      <c r="EY113" s="145"/>
      <c r="EZ113" s="145"/>
      <c r="FA113" s="145"/>
      <c r="FB113" s="145"/>
      <c r="FC113" s="145"/>
      <c r="FD113" s="145"/>
      <c r="FE113" s="145"/>
      <c r="FF113" s="145"/>
      <c r="FG113" s="145"/>
      <c r="FH113" s="145"/>
      <c r="FI113" s="145"/>
      <c r="FJ113" s="145"/>
      <c r="FK113" s="145"/>
      <c r="FL113" s="145"/>
      <c r="FM113" s="145"/>
      <c r="FN113" s="145"/>
      <c r="FO113" s="145"/>
      <c r="FP113" s="145"/>
      <c r="FQ113" s="145"/>
      <c r="FR113" s="145"/>
      <c r="FS113" s="145"/>
      <c r="FT113" s="145"/>
      <c r="FU113" s="145"/>
      <c r="FV113" s="145"/>
      <c r="FW113" s="145"/>
      <c r="FX113" s="145"/>
      <c r="FY113" s="145"/>
      <c r="FZ113" s="145"/>
      <c r="GA113" s="145"/>
      <c r="GB113" s="145"/>
      <c r="GC113" s="145"/>
      <c r="GD113" s="145"/>
      <c r="GE113" s="145"/>
      <c r="GF113" s="145"/>
      <c r="GG113" s="145"/>
      <c r="GH113" s="145"/>
      <c r="GI113" s="145"/>
      <c r="GJ113" s="145"/>
      <c r="GK113" s="145"/>
      <c r="GL113" s="145"/>
      <c r="GM113" s="145"/>
      <c r="GN113" s="145"/>
      <c r="GO113" s="145"/>
      <c r="GP113" s="145"/>
      <c r="GQ113" s="145"/>
      <c r="GR113" s="145"/>
      <c r="GS113" s="145"/>
      <c r="GT113" s="145"/>
      <c r="GU113" s="145"/>
      <c r="GV113" s="145"/>
      <c r="GW113" s="145"/>
      <c r="GX113" s="145"/>
      <c r="GY113" s="145"/>
      <c r="GZ113" s="145"/>
      <c r="HA113" s="145"/>
      <c r="HB113" s="145"/>
      <c r="HC113" s="145"/>
      <c r="HD113" s="145"/>
      <c r="HE113" s="145"/>
      <c r="HF113" s="145"/>
      <c r="HG113" s="145"/>
      <c r="HH113" s="145"/>
      <c r="HI113" s="145"/>
      <c r="HJ113" s="145"/>
      <c r="HK113" s="145"/>
      <c r="HL113" s="145"/>
      <c r="HM113" s="145"/>
      <c r="HN113" s="145"/>
      <c r="HO113" s="145"/>
      <c r="HP113" s="145"/>
      <c r="HQ113" s="145"/>
      <c r="HR113" s="145"/>
      <c r="HS113" s="145"/>
      <c r="HT113" s="145"/>
      <c r="HU113" s="145"/>
      <c r="HV113" s="145"/>
      <c r="HW113" s="145"/>
      <c r="HX113" s="145"/>
      <c r="HY113" s="145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08:255" ht="25.2" hidden="1" customHeight="1" x14ac:dyDescent="0.3"/>
    <row r="115" spans="108:255" ht="25.2" hidden="1" customHeight="1" x14ac:dyDescent="0.3"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145"/>
      <c r="EX115" s="145"/>
      <c r="EY115" s="145"/>
      <c r="EZ115" s="145"/>
      <c r="FA115" s="145"/>
      <c r="FB115" s="145"/>
      <c r="FC115" s="145"/>
      <c r="FD115" s="145"/>
      <c r="FE115" s="145"/>
      <c r="FF115" s="145"/>
      <c r="FG115" s="145"/>
      <c r="FH115" s="145"/>
      <c r="FI115" s="145"/>
      <c r="FJ115" s="145"/>
      <c r="FK115" s="145"/>
      <c r="FL115" s="145"/>
      <c r="FM115" s="145"/>
      <c r="FN115" s="145"/>
      <c r="FO115" s="145"/>
      <c r="FP115" s="145"/>
      <c r="FQ115" s="145"/>
      <c r="FR115" s="145"/>
      <c r="FS115" s="145"/>
      <c r="FT115" s="145"/>
      <c r="FU115" s="145"/>
      <c r="FV115" s="145"/>
      <c r="FW115" s="145"/>
      <c r="FX115" s="145"/>
      <c r="FY115" s="145"/>
      <c r="FZ115" s="145"/>
      <c r="GA115" s="145"/>
      <c r="GB115" s="145"/>
      <c r="GC115" s="145"/>
      <c r="GD115" s="145"/>
      <c r="GE115" s="145"/>
      <c r="GF115" s="145"/>
      <c r="GG115" s="145"/>
      <c r="GH115" s="145"/>
      <c r="GI115" s="145"/>
      <c r="GJ115" s="145"/>
      <c r="GK115" s="145"/>
      <c r="GL115" s="145"/>
      <c r="GM115" s="145"/>
      <c r="GN115" s="145"/>
      <c r="GO115" s="145"/>
      <c r="GP115" s="145"/>
      <c r="GQ115" s="145"/>
      <c r="GR115" s="145"/>
      <c r="GS115" s="145"/>
      <c r="GT115" s="145"/>
      <c r="GU115" s="145"/>
      <c r="GV115" s="145"/>
      <c r="GW115" s="145"/>
      <c r="GX115" s="145"/>
      <c r="GY115" s="145"/>
      <c r="GZ115" s="145"/>
      <c r="HA115" s="145"/>
      <c r="HB115" s="145"/>
      <c r="HC115" s="145"/>
      <c r="HD115" s="145"/>
      <c r="HE115" s="145"/>
      <c r="HF115" s="145"/>
      <c r="HG115" s="145"/>
      <c r="HH115" s="145"/>
      <c r="HI115" s="145"/>
      <c r="HJ115" s="145"/>
      <c r="HK115" s="145"/>
      <c r="HL115" s="145"/>
      <c r="HM115" s="145"/>
      <c r="HN115" s="145"/>
      <c r="HO115" s="145"/>
      <c r="HP115" s="145"/>
      <c r="HQ115" s="145"/>
      <c r="HR115" s="145"/>
      <c r="HS115" s="145"/>
      <c r="HT115" s="145"/>
      <c r="HU115" s="145"/>
      <c r="HV115" s="145"/>
      <c r="HW115" s="145"/>
      <c r="HX115" s="145"/>
      <c r="HY115" s="145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08:255" ht="25.2" customHeight="1" x14ac:dyDescent="0.3"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145"/>
      <c r="EX116" s="145"/>
      <c r="EY116" s="145"/>
      <c r="EZ116" s="145"/>
      <c r="FA116" s="145"/>
      <c r="FB116" s="145"/>
      <c r="FC116" s="145"/>
      <c r="FD116" s="145"/>
      <c r="FE116" s="145"/>
      <c r="FF116" s="145"/>
      <c r="FG116" s="145"/>
      <c r="FH116" s="145"/>
      <c r="FI116" s="145"/>
      <c r="FJ116" s="145"/>
      <c r="FK116" s="145"/>
      <c r="FL116" s="145"/>
      <c r="FM116" s="145"/>
      <c r="FN116" s="145"/>
      <c r="FO116" s="145"/>
      <c r="FP116" s="145"/>
      <c r="FQ116" s="145"/>
      <c r="FR116" s="145"/>
      <c r="FS116" s="145"/>
      <c r="FT116" s="145"/>
      <c r="FU116" s="145"/>
      <c r="FV116" s="145"/>
      <c r="FW116" s="145"/>
      <c r="FX116" s="145"/>
      <c r="FY116" s="145"/>
      <c r="FZ116" s="145"/>
      <c r="GA116" s="145"/>
      <c r="GB116" s="145"/>
      <c r="GC116" s="145"/>
      <c r="GD116" s="145"/>
      <c r="GE116" s="145"/>
      <c r="GF116" s="145"/>
      <c r="GG116" s="145"/>
      <c r="GH116" s="145"/>
      <c r="GI116" s="145"/>
      <c r="GJ116" s="145"/>
      <c r="GK116" s="145"/>
      <c r="GL116" s="145"/>
      <c r="GM116" s="145"/>
      <c r="GN116" s="145"/>
      <c r="GO116" s="145"/>
      <c r="GP116" s="145"/>
      <c r="GQ116" s="145"/>
      <c r="GR116" s="145"/>
      <c r="GS116" s="145"/>
      <c r="GT116" s="145"/>
      <c r="GU116" s="145"/>
      <c r="GV116" s="145"/>
      <c r="GW116" s="145"/>
      <c r="GX116" s="145"/>
      <c r="GY116" s="145"/>
      <c r="GZ116" s="145"/>
      <c r="HA116" s="145"/>
      <c r="HB116" s="145"/>
      <c r="HC116" s="145"/>
      <c r="HD116" s="145"/>
      <c r="HE116" s="145"/>
      <c r="HF116" s="145"/>
      <c r="HG116" s="145"/>
      <c r="HH116" s="145"/>
      <c r="HI116" s="145"/>
      <c r="HJ116" s="145"/>
      <c r="HK116" s="145"/>
      <c r="HL116" s="145"/>
      <c r="HM116" s="145"/>
      <c r="HN116" s="145"/>
      <c r="HO116" s="145"/>
      <c r="HP116" s="145"/>
      <c r="HQ116" s="145"/>
      <c r="HR116" s="145"/>
      <c r="HS116" s="145"/>
      <c r="HT116" s="145"/>
      <c r="HU116" s="145"/>
      <c r="HV116" s="145"/>
      <c r="HW116" s="145"/>
      <c r="HX116" s="145"/>
      <c r="HY116" s="145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08:255" ht="25.2" customHeight="1" x14ac:dyDescent="0.3"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145"/>
      <c r="EX117" s="145"/>
      <c r="EY117" s="145"/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5"/>
      <c r="FK117" s="145"/>
      <c r="FL117" s="145"/>
      <c r="FM117" s="145"/>
      <c r="FN117" s="145"/>
      <c r="FO117" s="145"/>
      <c r="FP117" s="145"/>
      <c r="FQ117" s="145"/>
      <c r="FR117" s="145"/>
      <c r="FS117" s="145"/>
      <c r="FT117" s="145"/>
      <c r="FU117" s="145"/>
      <c r="FV117" s="145"/>
      <c r="FW117" s="145"/>
      <c r="FX117" s="145"/>
      <c r="FY117" s="145"/>
      <c r="FZ117" s="145"/>
      <c r="GA117" s="145"/>
      <c r="GB117" s="145"/>
      <c r="GC117" s="145"/>
      <c r="GD117" s="145"/>
      <c r="GE117" s="145"/>
      <c r="GF117" s="145"/>
      <c r="GG117" s="145"/>
      <c r="GH117" s="145"/>
      <c r="GI117" s="145"/>
      <c r="GJ117" s="145"/>
      <c r="GK117" s="145"/>
      <c r="GL117" s="145"/>
      <c r="GM117" s="145"/>
      <c r="GN117" s="145"/>
      <c r="GO117" s="145"/>
      <c r="GP117" s="145"/>
      <c r="GQ117" s="145"/>
      <c r="GR117" s="145"/>
      <c r="GS117" s="145"/>
      <c r="GT117" s="145"/>
      <c r="GU117" s="145"/>
      <c r="GV117" s="145"/>
      <c r="GW117" s="145"/>
      <c r="GX117" s="145"/>
      <c r="GY117" s="145"/>
      <c r="GZ117" s="145"/>
      <c r="HA117" s="145"/>
      <c r="HB117" s="145"/>
      <c r="HC117" s="145"/>
      <c r="HD117" s="145"/>
      <c r="HE117" s="145"/>
      <c r="HF117" s="145"/>
      <c r="HG117" s="145"/>
      <c r="HH117" s="145"/>
      <c r="HI117" s="145"/>
      <c r="HJ117" s="145"/>
      <c r="HK117" s="145"/>
      <c r="HL117" s="145"/>
      <c r="HM117" s="145"/>
      <c r="HN117" s="145"/>
      <c r="HO117" s="145"/>
      <c r="HP117" s="145"/>
      <c r="HQ117" s="145"/>
      <c r="HR117" s="145"/>
      <c r="HS117" s="145"/>
      <c r="HT117" s="145"/>
      <c r="HU117" s="145"/>
      <c r="HV117" s="145"/>
      <c r="HW117" s="145"/>
      <c r="HX117" s="145"/>
      <c r="HY117" s="145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08:255" ht="25.2" customHeight="1" x14ac:dyDescent="0.3"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145"/>
      <c r="EX118" s="145"/>
      <c r="EY118" s="145"/>
      <c r="EZ118" s="145"/>
      <c r="FA118" s="145"/>
      <c r="FB118" s="145"/>
      <c r="FC118" s="145"/>
      <c r="FD118" s="145"/>
      <c r="FE118" s="145"/>
      <c r="FF118" s="145"/>
      <c r="FG118" s="145"/>
      <c r="FH118" s="145"/>
      <c r="FI118" s="145"/>
      <c r="FJ118" s="145"/>
      <c r="FK118" s="145"/>
      <c r="FL118" s="145"/>
      <c r="FM118" s="145"/>
      <c r="FN118" s="145"/>
      <c r="FO118" s="145"/>
      <c r="FP118" s="145"/>
      <c r="FQ118" s="145"/>
      <c r="FR118" s="145"/>
      <c r="FS118" s="145"/>
      <c r="FT118" s="145"/>
      <c r="FU118" s="145"/>
      <c r="FV118" s="145"/>
      <c r="FW118" s="145"/>
      <c r="FX118" s="145"/>
      <c r="FY118" s="145"/>
      <c r="FZ118" s="145"/>
      <c r="GA118" s="145"/>
      <c r="GB118" s="145"/>
      <c r="GC118" s="145"/>
      <c r="GD118" s="145"/>
      <c r="GE118" s="145"/>
      <c r="GF118" s="145"/>
      <c r="GG118" s="145"/>
      <c r="GH118" s="145"/>
      <c r="GI118" s="145"/>
      <c r="GJ118" s="145"/>
      <c r="GK118" s="145"/>
      <c r="GL118" s="145"/>
      <c r="GM118" s="145"/>
      <c r="GN118" s="145"/>
      <c r="GO118" s="145"/>
      <c r="GP118" s="145"/>
      <c r="GQ118" s="145"/>
      <c r="GR118" s="145"/>
      <c r="GS118" s="145"/>
      <c r="GT118" s="145"/>
      <c r="GU118" s="145"/>
      <c r="GV118" s="145"/>
      <c r="GW118" s="145"/>
      <c r="GX118" s="145"/>
      <c r="GY118" s="145"/>
      <c r="GZ118" s="145"/>
      <c r="HA118" s="145"/>
      <c r="HB118" s="145"/>
      <c r="HC118" s="145"/>
      <c r="HD118" s="145"/>
      <c r="HE118" s="145"/>
      <c r="HF118" s="145"/>
      <c r="HG118" s="145"/>
      <c r="HH118" s="145"/>
      <c r="HI118" s="145"/>
      <c r="HJ118" s="145"/>
      <c r="HK118" s="145"/>
      <c r="HL118" s="145"/>
      <c r="HM118" s="145"/>
      <c r="HN118" s="145"/>
      <c r="HO118" s="145"/>
      <c r="HP118" s="145"/>
      <c r="HQ118" s="145"/>
      <c r="HR118" s="145"/>
      <c r="HS118" s="145"/>
      <c r="HT118" s="145"/>
      <c r="HU118" s="145"/>
      <c r="HV118" s="145"/>
      <c r="HW118" s="145"/>
      <c r="HX118" s="145"/>
      <c r="HY118" s="145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08:255" ht="25.2" customHeight="1" x14ac:dyDescent="0.3"/>
    <row r="120" spans="108:255" ht="25.2" customHeight="1" x14ac:dyDescent="0.3"/>
    <row r="121" spans="108:255" ht="25.2" customHeight="1" x14ac:dyDescent="0.3"/>
    <row r="122" spans="108:255" ht="25.2" customHeight="1" x14ac:dyDescent="0.3"/>
    <row r="123" spans="108:255" ht="25.2" customHeight="1" x14ac:dyDescent="0.3"/>
    <row r="124" spans="108:255" ht="25.2" customHeight="1" x14ac:dyDescent="0.3"/>
    <row r="125" spans="108:255" ht="25.2" customHeight="1" x14ac:dyDescent="0.3"/>
    <row r="140" spans="108:255" x14ac:dyDescent="0.3"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145"/>
      <c r="EX140" s="145"/>
      <c r="EY140" s="145"/>
      <c r="EZ140" s="145"/>
      <c r="FA140" s="145"/>
      <c r="FB140" s="145"/>
      <c r="FC140" s="145"/>
      <c r="FD140" s="145"/>
      <c r="FE140" s="145"/>
      <c r="FF140" s="145"/>
      <c r="FG140" s="145"/>
      <c r="FH140" s="145"/>
      <c r="FI140" s="145"/>
      <c r="FJ140" s="145"/>
      <c r="FK140" s="145"/>
      <c r="FL140" s="145"/>
      <c r="FM140" s="145"/>
      <c r="FN140" s="145"/>
      <c r="FO140" s="145"/>
      <c r="FP140" s="145"/>
      <c r="FQ140" s="145"/>
      <c r="FR140" s="145"/>
      <c r="FS140" s="145"/>
      <c r="FT140" s="145"/>
      <c r="FU140" s="145"/>
      <c r="FV140" s="145"/>
      <c r="FW140" s="145"/>
      <c r="FX140" s="145"/>
      <c r="FY140" s="145"/>
      <c r="FZ140" s="145"/>
      <c r="GA140" s="145"/>
      <c r="GB140" s="145"/>
      <c r="GC140" s="145"/>
      <c r="GD140" s="145"/>
      <c r="GE140" s="145"/>
      <c r="GF140" s="145"/>
      <c r="GG140" s="145"/>
      <c r="GH140" s="145"/>
      <c r="GI140" s="145"/>
      <c r="GJ140" s="145"/>
      <c r="GK140" s="145"/>
      <c r="GL140" s="145"/>
      <c r="GM140" s="145"/>
      <c r="GN140" s="145"/>
      <c r="GO140" s="145"/>
      <c r="GP140" s="145"/>
      <c r="GQ140" s="145"/>
      <c r="GR140" s="145"/>
      <c r="GS140" s="145"/>
      <c r="GT140" s="145"/>
      <c r="GU140" s="145"/>
      <c r="GV140" s="145"/>
      <c r="GW140" s="145"/>
      <c r="GX140" s="145"/>
      <c r="GY140" s="145"/>
      <c r="GZ140" s="145"/>
      <c r="HA140" s="145"/>
      <c r="HB140" s="145"/>
      <c r="HC140" s="145"/>
      <c r="HD140" s="145"/>
      <c r="HE140" s="145"/>
      <c r="HF140" s="145"/>
      <c r="HG140" s="145"/>
      <c r="HH140" s="145"/>
      <c r="HI140" s="145"/>
      <c r="HJ140" s="145"/>
      <c r="HK140" s="145"/>
      <c r="HL140" s="145"/>
      <c r="HM140" s="145"/>
      <c r="HN140" s="145"/>
      <c r="HO140" s="145"/>
      <c r="HP140" s="145"/>
      <c r="HQ140" s="145"/>
      <c r="HR140" s="145"/>
      <c r="HS140" s="145"/>
      <c r="HT140" s="145"/>
      <c r="HU140" s="145"/>
      <c r="HV140" s="145"/>
      <c r="HW140" s="145"/>
      <c r="HX140" s="145"/>
      <c r="HY140" s="145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08:255" x14ac:dyDescent="0.3"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145"/>
      <c r="EX141" s="145"/>
      <c r="EY141" s="145"/>
      <c r="EZ141" s="145"/>
      <c r="FA141" s="145"/>
      <c r="FB141" s="145"/>
      <c r="FC141" s="145"/>
      <c r="FD141" s="145"/>
      <c r="FE141" s="145"/>
      <c r="FF141" s="145"/>
      <c r="FG141" s="145"/>
      <c r="FH141" s="145"/>
      <c r="FI141" s="145"/>
      <c r="FJ141" s="145"/>
      <c r="FK141" s="145"/>
      <c r="FL141" s="145"/>
      <c r="FM141" s="145"/>
      <c r="FN141" s="145"/>
      <c r="FO141" s="145"/>
      <c r="FP141" s="145"/>
      <c r="FQ141" s="145"/>
      <c r="FR141" s="145"/>
      <c r="FS141" s="145"/>
      <c r="FT141" s="145"/>
      <c r="FU141" s="145"/>
      <c r="FV141" s="145"/>
      <c r="FW141" s="145"/>
      <c r="FX141" s="145"/>
      <c r="FY141" s="145"/>
      <c r="FZ141" s="145"/>
      <c r="GA141" s="145"/>
      <c r="GB141" s="145"/>
      <c r="GC141" s="145"/>
      <c r="GD141" s="145"/>
      <c r="GE141" s="145"/>
      <c r="GF141" s="145"/>
      <c r="GG141" s="145"/>
      <c r="GH141" s="145"/>
      <c r="GI141" s="145"/>
      <c r="GJ141" s="145"/>
      <c r="GK141" s="145"/>
      <c r="GL141" s="145"/>
      <c r="GM141" s="145"/>
      <c r="GN141" s="145"/>
      <c r="GO141" s="145"/>
      <c r="GP141" s="145"/>
      <c r="GQ141" s="145"/>
      <c r="GR141" s="145"/>
      <c r="GS141" s="145"/>
      <c r="GT141" s="145"/>
      <c r="GU141" s="145"/>
      <c r="GV141" s="145"/>
      <c r="GW141" s="145"/>
      <c r="GX141" s="145"/>
      <c r="GY141" s="145"/>
      <c r="GZ141" s="145"/>
      <c r="HA141" s="145"/>
      <c r="HB141" s="145"/>
      <c r="HC141" s="145"/>
      <c r="HD141" s="145"/>
      <c r="HE141" s="145"/>
      <c r="HF141" s="145"/>
      <c r="HG141" s="145"/>
      <c r="HH141" s="145"/>
      <c r="HI141" s="145"/>
      <c r="HJ141" s="145"/>
      <c r="HK141" s="145"/>
      <c r="HL141" s="145"/>
      <c r="HM141" s="145"/>
      <c r="HN141" s="145"/>
      <c r="HO141" s="145"/>
      <c r="HP141" s="145"/>
      <c r="HQ141" s="145"/>
      <c r="HR141" s="145"/>
      <c r="HS141" s="145"/>
      <c r="HT141" s="145"/>
      <c r="HU141" s="145"/>
      <c r="HV141" s="145"/>
      <c r="HW141" s="145"/>
      <c r="HX141" s="145"/>
      <c r="HY141" s="145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6" spans="108:255" x14ac:dyDescent="0.3"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5"/>
      <c r="FX146" s="145"/>
      <c r="FY146" s="145"/>
      <c r="FZ146" s="145"/>
      <c r="GA146" s="145"/>
      <c r="GB146" s="145"/>
      <c r="GC146" s="145"/>
      <c r="GD146" s="145"/>
      <c r="GE146" s="145"/>
      <c r="GF146" s="145"/>
      <c r="GG146" s="145"/>
      <c r="GH146" s="145"/>
      <c r="GI146" s="145"/>
      <c r="GJ146" s="145"/>
      <c r="GK146" s="145"/>
      <c r="GL146" s="145"/>
      <c r="GM146" s="145"/>
      <c r="GN146" s="145"/>
      <c r="GO146" s="145"/>
      <c r="GP146" s="145"/>
      <c r="GQ146" s="145"/>
      <c r="GR146" s="145"/>
      <c r="GS146" s="145"/>
      <c r="GT146" s="145"/>
      <c r="GU146" s="145"/>
      <c r="GV146" s="145"/>
      <c r="GW146" s="145"/>
      <c r="GX146" s="145"/>
      <c r="GY146" s="145"/>
      <c r="GZ146" s="145"/>
      <c r="HA146" s="145"/>
      <c r="HB146" s="145"/>
      <c r="HC146" s="145"/>
      <c r="HD146" s="145"/>
      <c r="HE146" s="145"/>
      <c r="HF146" s="145"/>
      <c r="HG146" s="145"/>
      <c r="HH146" s="145"/>
      <c r="HI146" s="145"/>
      <c r="HJ146" s="145"/>
      <c r="HK146" s="145"/>
      <c r="HL146" s="145"/>
      <c r="HM146" s="145"/>
      <c r="HN146" s="145"/>
      <c r="HO146" s="145"/>
      <c r="HP146" s="145"/>
      <c r="HQ146" s="145"/>
      <c r="HR146" s="145"/>
      <c r="HS146" s="145"/>
      <c r="HT146" s="145"/>
      <c r="HU146" s="145"/>
      <c r="HV146" s="145"/>
      <c r="HW146" s="145"/>
      <c r="HX146" s="145"/>
      <c r="HY146" s="145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08:255" x14ac:dyDescent="0.3"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145"/>
      <c r="EX147" s="145"/>
      <c r="EY147" s="145"/>
      <c r="EZ147" s="145"/>
      <c r="FA147" s="145"/>
      <c r="FB147" s="145"/>
      <c r="FC147" s="145"/>
      <c r="FD147" s="145"/>
      <c r="FE147" s="145"/>
      <c r="FF147" s="145"/>
      <c r="FG147" s="145"/>
      <c r="FH147" s="145"/>
      <c r="FI147" s="145"/>
      <c r="FJ147" s="145"/>
      <c r="FK147" s="145"/>
      <c r="FL147" s="145"/>
      <c r="FM147" s="145"/>
      <c r="FN147" s="145"/>
      <c r="FO147" s="145"/>
      <c r="FP147" s="145"/>
      <c r="FQ147" s="145"/>
      <c r="FR147" s="145"/>
      <c r="FS147" s="145"/>
      <c r="FT147" s="145"/>
      <c r="FU147" s="145"/>
      <c r="FV147" s="145"/>
      <c r="FW147" s="145"/>
      <c r="FX147" s="145"/>
      <c r="FY147" s="145"/>
      <c r="FZ147" s="145"/>
      <c r="GA147" s="145"/>
      <c r="GB147" s="145"/>
      <c r="GC147" s="145"/>
      <c r="GD147" s="145"/>
      <c r="GE147" s="145"/>
      <c r="GF147" s="145"/>
      <c r="GG147" s="145"/>
      <c r="GH147" s="145"/>
      <c r="GI147" s="145"/>
      <c r="GJ147" s="145"/>
      <c r="GK147" s="145"/>
      <c r="GL147" s="145"/>
      <c r="GM147" s="145"/>
      <c r="GN147" s="145"/>
      <c r="GO147" s="145"/>
      <c r="GP147" s="145"/>
      <c r="GQ147" s="145"/>
      <c r="GR147" s="145"/>
      <c r="GS147" s="145"/>
      <c r="GT147" s="145"/>
      <c r="GU147" s="145"/>
      <c r="GV147" s="145"/>
      <c r="GW147" s="145"/>
      <c r="GX147" s="145"/>
      <c r="GY147" s="145"/>
      <c r="GZ147" s="145"/>
      <c r="HA147" s="145"/>
      <c r="HB147" s="145"/>
      <c r="HC147" s="145"/>
      <c r="HD147" s="145"/>
      <c r="HE147" s="145"/>
      <c r="HF147" s="145"/>
      <c r="HG147" s="145"/>
      <c r="HH147" s="145"/>
      <c r="HI147" s="145"/>
      <c r="HJ147" s="145"/>
      <c r="HK147" s="145"/>
      <c r="HL147" s="145"/>
      <c r="HM147" s="145"/>
      <c r="HN147" s="145"/>
      <c r="HO147" s="145"/>
      <c r="HP147" s="145"/>
      <c r="HQ147" s="145"/>
      <c r="HR147" s="145"/>
      <c r="HS147" s="145"/>
      <c r="HT147" s="145"/>
      <c r="HU147" s="145"/>
      <c r="HV147" s="145"/>
      <c r="HW147" s="145"/>
      <c r="HX147" s="145"/>
      <c r="HY147" s="145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08:255" x14ac:dyDescent="0.3"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145"/>
      <c r="EX148" s="145"/>
      <c r="EY148" s="145"/>
      <c r="EZ148" s="145"/>
      <c r="FA148" s="145"/>
      <c r="FB148" s="145"/>
      <c r="FC148" s="145"/>
      <c r="FD148" s="145"/>
      <c r="FE148" s="145"/>
      <c r="FF148" s="145"/>
      <c r="FG148" s="145"/>
      <c r="FH148" s="145"/>
      <c r="FI148" s="145"/>
      <c r="FJ148" s="145"/>
      <c r="FK148" s="145"/>
      <c r="FL148" s="145"/>
      <c r="FM148" s="145"/>
      <c r="FN148" s="145"/>
      <c r="FO148" s="145"/>
      <c r="FP148" s="145"/>
      <c r="FQ148" s="145"/>
      <c r="FR148" s="145"/>
      <c r="FS148" s="145"/>
      <c r="FT148" s="145"/>
      <c r="FU148" s="145"/>
      <c r="FV148" s="145"/>
      <c r="FW148" s="145"/>
      <c r="FX148" s="145"/>
      <c r="FY148" s="145"/>
      <c r="FZ148" s="145"/>
      <c r="GA148" s="145"/>
      <c r="GB148" s="145"/>
      <c r="GC148" s="145"/>
      <c r="GD148" s="145"/>
      <c r="GE148" s="145"/>
      <c r="GF148" s="145"/>
      <c r="GG148" s="145"/>
      <c r="GH148" s="145"/>
      <c r="GI148" s="145"/>
      <c r="GJ148" s="145"/>
      <c r="GK148" s="145"/>
      <c r="GL148" s="145"/>
      <c r="GM148" s="145"/>
      <c r="GN148" s="145"/>
      <c r="GO148" s="145"/>
      <c r="GP148" s="145"/>
      <c r="GQ148" s="145"/>
      <c r="GR148" s="145"/>
      <c r="GS148" s="145"/>
      <c r="GT148" s="145"/>
      <c r="GU148" s="145"/>
      <c r="GV148" s="145"/>
      <c r="GW148" s="145"/>
      <c r="GX148" s="145"/>
      <c r="GY148" s="145"/>
      <c r="GZ148" s="145"/>
      <c r="HA148" s="145"/>
      <c r="HB148" s="145"/>
      <c r="HC148" s="145"/>
      <c r="HD148" s="145"/>
      <c r="HE148" s="145"/>
      <c r="HF148" s="145"/>
      <c r="HG148" s="145"/>
      <c r="HH148" s="145"/>
      <c r="HI148" s="145"/>
      <c r="HJ148" s="145"/>
      <c r="HK148" s="145"/>
      <c r="HL148" s="145"/>
      <c r="HM148" s="145"/>
      <c r="HN148" s="145"/>
      <c r="HO148" s="145"/>
      <c r="HP148" s="145"/>
      <c r="HQ148" s="145"/>
      <c r="HR148" s="145"/>
      <c r="HS148" s="145"/>
      <c r="HT148" s="145"/>
      <c r="HU148" s="145"/>
      <c r="HV148" s="145"/>
      <c r="HW148" s="145"/>
      <c r="HX148" s="145"/>
      <c r="HY148" s="145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08:255" x14ac:dyDescent="0.3"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145"/>
      <c r="EX149" s="145"/>
      <c r="EY149" s="145"/>
      <c r="EZ149" s="145"/>
      <c r="FA149" s="145"/>
      <c r="FB149" s="145"/>
      <c r="FC149" s="145"/>
      <c r="FD149" s="145"/>
      <c r="FE149" s="145"/>
      <c r="FF149" s="145"/>
      <c r="FG149" s="145"/>
      <c r="FH149" s="145"/>
      <c r="FI149" s="145"/>
      <c r="FJ149" s="145"/>
      <c r="FK149" s="145"/>
      <c r="FL149" s="145"/>
      <c r="FM149" s="145"/>
      <c r="FN149" s="145"/>
      <c r="FO149" s="145"/>
      <c r="FP149" s="145"/>
      <c r="FQ149" s="145"/>
      <c r="FR149" s="145"/>
      <c r="FS149" s="145"/>
      <c r="FT149" s="145"/>
      <c r="FU149" s="145"/>
      <c r="FV149" s="145"/>
      <c r="FW149" s="145"/>
      <c r="FX149" s="145"/>
      <c r="FY149" s="145"/>
      <c r="FZ149" s="145"/>
      <c r="GA149" s="145"/>
      <c r="GB149" s="145"/>
      <c r="GC149" s="145"/>
      <c r="GD149" s="145"/>
      <c r="GE149" s="145"/>
      <c r="GF149" s="145"/>
      <c r="GG149" s="145"/>
      <c r="GH149" s="145"/>
      <c r="GI149" s="145"/>
      <c r="GJ149" s="145"/>
      <c r="GK149" s="145"/>
      <c r="GL149" s="145"/>
      <c r="GM149" s="145"/>
      <c r="GN149" s="145"/>
      <c r="GO149" s="145"/>
      <c r="GP149" s="145"/>
      <c r="GQ149" s="145"/>
      <c r="GR149" s="145"/>
      <c r="GS149" s="145"/>
      <c r="GT149" s="145"/>
      <c r="GU149" s="145"/>
      <c r="GV149" s="145"/>
      <c r="GW149" s="145"/>
      <c r="GX149" s="145"/>
      <c r="GY149" s="145"/>
      <c r="GZ149" s="145"/>
      <c r="HA149" s="145"/>
      <c r="HB149" s="145"/>
      <c r="HC149" s="145"/>
      <c r="HD149" s="145"/>
      <c r="HE149" s="145"/>
      <c r="HF149" s="145"/>
      <c r="HG149" s="145"/>
      <c r="HH149" s="145"/>
      <c r="HI149" s="145"/>
      <c r="HJ149" s="145"/>
      <c r="HK149" s="145"/>
      <c r="HL149" s="145"/>
      <c r="HM149" s="145"/>
      <c r="HN149" s="145"/>
      <c r="HO149" s="145"/>
      <c r="HP149" s="145"/>
      <c r="HQ149" s="145"/>
      <c r="HR149" s="145"/>
      <c r="HS149" s="145"/>
      <c r="HT149" s="145"/>
      <c r="HU149" s="145"/>
      <c r="HV149" s="145"/>
      <c r="HW149" s="145"/>
      <c r="HX149" s="145"/>
      <c r="HY149" s="145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08:255" x14ac:dyDescent="0.3"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145"/>
      <c r="EX150" s="145"/>
      <c r="EY150" s="145"/>
      <c r="EZ150" s="145"/>
      <c r="FA150" s="145"/>
      <c r="FB150" s="145"/>
      <c r="FC150" s="145"/>
      <c r="FD150" s="145"/>
      <c r="FE150" s="145"/>
      <c r="FF150" s="145"/>
      <c r="FG150" s="145"/>
      <c r="FH150" s="145"/>
      <c r="FI150" s="145"/>
      <c r="FJ150" s="145"/>
      <c r="FK150" s="145"/>
      <c r="FL150" s="145"/>
      <c r="FM150" s="145"/>
      <c r="FN150" s="145"/>
      <c r="FO150" s="145"/>
      <c r="FP150" s="145"/>
      <c r="FQ150" s="145"/>
      <c r="FR150" s="145"/>
      <c r="FS150" s="145"/>
      <c r="FT150" s="145"/>
      <c r="FU150" s="145"/>
      <c r="FV150" s="145"/>
      <c r="FW150" s="145"/>
      <c r="FX150" s="145"/>
      <c r="FY150" s="145"/>
      <c r="FZ150" s="145"/>
      <c r="GA150" s="145"/>
      <c r="GB150" s="145"/>
      <c r="GC150" s="145"/>
      <c r="GD150" s="145"/>
      <c r="GE150" s="145"/>
      <c r="GF150" s="145"/>
      <c r="GG150" s="145"/>
      <c r="GH150" s="145"/>
      <c r="GI150" s="145"/>
      <c r="GJ150" s="145"/>
      <c r="GK150" s="145"/>
      <c r="GL150" s="145"/>
      <c r="GM150" s="145"/>
      <c r="GN150" s="145"/>
      <c r="GO150" s="145"/>
      <c r="GP150" s="145"/>
      <c r="GQ150" s="145"/>
      <c r="GR150" s="145"/>
      <c r="GS150" s="145"/>
      <c r="GT150" s="145"/>
      <c r="GU150" s="145"/>
      <c r="GV150" s="145"/>
      <c r="GW150" s="145"/>
      <c r="GX150" s="145"/>
      <c r="GY150" s="145"/>
      <c r="GZ150" s="145"/>
      <c r="HA150" s="145"/>
      <c r="HB150" s="145"/>
      <c r="HC150" s="145"/>
      <c r="HD150" s="145"/>
      <c r="HE150" s="145"/>
      <c r="HF150" s="145"/>
      <c r="HG150" s="145"/>
      <c r="HH150" s="145"/>
      <c r="HI150" s="145"/>
      <c r="HJ150" s="145"/>
      <c r="HK150" s="145"/>
      <c r="HL150" s="145"/>
      <c r="HM150" s="145"/>
      <c r="HN150" s="145"/>
      <c r="HO150" s="145"/>
      <c r="HP150" s="145"/>
      <c r="HQ150" s="145"/>
      <c r="HR150" s="145"/>
      <c r="HS150" s="145"/>
      <c r="HT150" s="145"/>
      <c r="HU150" s="145"/>
      <c r="HV150" s="145"/>
      <c r="HW150" s="145"/>
      <c r="HX150" s="145"/>
      <c r="HY150" s="145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08:255" x14ac:dyDescent="0.3"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145"/>
      <c r="EX151" s="145"/>
      <c r="EY151" s="145"/>
      <c r="EZ151" s="145"/>
      <c r="FA151" s="145"/>
      <c r="FB151" s="145"/>
      <c r="FC151" s="145"/>
      <c r="FD151" s="145"/>
      <c r="FE151" s="145"/>
      <c r="FF151" s="145"/>
      <c r="FG151" s="145"/>
      <c r="FH151" s="145"/>
      <c r="FI151" s="145"/>
      <c r="FJ151" s="145"/>
      <c r="FK151" s="145"/>
      <c r="FL151" s="145"/>
      <c r="FM151" s="145"/>
      <c r="FN151" s="145"/>
      <c r="FO151" s="145"/>
      <c r="FP151" s="145"/>
      <c r="FQ151" s="145"/>
      <c r="FR151" s="145"/>
      <c r="FS151" s="145"/>
      <c r="FT151" s="145"/>
      <c r="FU151" s="145"/>
      <c r="FV151" s="145"/>
      <c r="FW151" s="145"/>
      <c r="FX151" s="145"/>
      <c r="FY151" s="145"/>
      <c r="FZ151" s="145"/>
      <c r="GA151" s="145"/>
      <c r="GB151" s="145"/>
      <c r="GC151" s="145"/>
      <c r="GD151" s="145"/>
      <c r="GE151" s="145"/>
      <c r="GF151" s="145"/>
      <c r="GG151" s="145"/>
      <c r="GH151" s="145"/>
      <c r="GI151" s="145"/>
      <c r="GJ151" s="145"/>
      <c r="GK151" s="145"/>
      <c r="GL151" s="145"/>
      <c r="GM151" s="145"/>
      <c r="GN151" s="145"/>
      <c r="GO151" s="145"/>
      <c r="GP151" s="145"/>
      <c r="GQ151" s="145"/>
      <c r="GR151" s="145"/>
      <c r="GS151" s="145"/>
      <c r="GT151" s="145"/>
      <c r="GU151" s="145"/>
      <c r="GV151" s="145"/>
      <c r="GW151" s="145"/>
      <c r="GX151" s="145"/>
      <c r="GY151" s="145"/>
      <c r="GZ151" s="145"/>
      <c r="HA151" s="145"/>
      <c r="HB151" s="145"/>
      <c r="HC151" s="145"/>
      <c r="HD151" s="145"/>
      <c r="HE151" s="145"/>
      <c r="HF151" s="145"/>
      <c r="HG151" s="145"/>
      <c r="HH151" s="145"/>
      <c r="HI151" s="145"/>
      <c r="HJ151" s="145"/>
      <c r="HK151" s="145"/>
      <c r="HL151" s="145"/>
      <c r="HM151" s="145"/>
      <c r="HN151" s="145"/>
      <c r="HO151" s="145"/>
      <c r="HP151" s="145"/>
      <c r="HQ151" s="145"/>
      <c r="HR151" s="145"/>
      <c r="HS151" s="145"/>
      <c r="HT151" s="145"/>
      <c r="HU151" s="145"/>
      <c r="HV151" s="145"/>
      <c r="HW151" s="145"/>
      <c r="HX151" s="145"/>
      <c r="HY151" s="145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08:255" x14ac:dyDescent="0.3"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145"/>
      <c r="EX152" s="145"/>
      <c r="EY152" s="145"/>
      <c r="EZ152" s="145"/>
      <c r="FA152" s="145"/>
      <c r="FB152" s="145"/>
      <c r="FC152" s="145"/>
      <c r="FD152" s="145"/>
      <c r="FE152" s="145"/>
      <c r="FF152" s="145"/>
      <c r="FG152" s="145"/>
      <c r="FH152" s="145"/>
      <c r="FI152" s="145"/>
      <c r="FJ152" s="145"/>
      <c r="FK152" s="145"/>
      <c r="FL152" s="145"/>
      <c r="FM152" s="145"/>
      <c r="FN152" s="145"/>
      <c r="FO152" s="145"/>
      <c r="FP152" s="145"/>
      <c r="FQ152" s="145"/>
      <c r="FR152" s="145"/>
      <c r="FS152" s="145"/>
      <c r="FT152" s="145"/>
      <c r="FU152" s="145"/>
      <c r="FV152" s="145"/>
      <c r="FW152" s="145"/>
      <c r="FX152" s="145"/>
      <c r="FY152" s="145"/>
      <c r="FZ152" s="145"/>
      <c r="GA152" s="145"/>
      <c r="GB152" s="145"/>
      <c r="GC152" s="145"/>
      <c r="GD152" s="145"/>
      <c r="GE152" s="145"/>
      <c r="GF152" s="145"/>
      <c r="GG152" s="145"/>
      <c r="GH152" s="145"/>
      <c r="GI152" s="145"/>
      <c r="GJ152" s="145"/>
      <c r="GK152" s="145"/>
      <c r="GL152" s="145"/>
      <c r="GM152" s="145"/>
      <c r="GN152" s="145"/>
      <c r="GO152" s="145"/>
      <c r="GP152" s="145"/>
      <c r="GQ152" s="145"/>
      <c r="GR152" s="145"/>
      <c r="GS152" s="145"/>
      <c r="GT152" s="145"/>
      <c r="GU152" s="145"/>
      <c r="GV152" s="145"/>
      <c r="GW152" s="145"/>
      <c r="GX152" s="145"/>
      <c r="GY152" s="145"/>
      <c r="GZ152" s="145"/>
      <c r="HA152" s="145"/>
      <c r="HB152" s="145"/>
      <c r="HC152" s="145"/>
      <c r="HD152" s="145"/>
      <c r="HE152" s="145"/>
      <c r="HF152" s="145"/>
      <c r="HG152" s="145"/>
      <c r="HH152" s="145"/>
      <c r="HI152" s="145"/>
      <c r="HJ152" s="145"/>
      <c r="HK152" s="145"/>
      <c r="HL152" s="145"/>
      <c r="HM152" s="145"/>
      <c r="HN152" s="145"/>
      <c r="HO152" s="145"/>
      <c r="HP152" s="145"/>
      <c r="HQ152" s="145"/>
      <c r="HR152" s="145"/>
      <c r="HS152" s="145"/>
      <c r="HT152" s="145"/>
      <c r="HU152" s="145"/>
      <c r="HV152" s="145"/>
      <c r="HW152" s="145"/>
      <c r="HX152" s="145"/>
      <c r="HY152" s="145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08:255" x14ac:dyDescent="0.3"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145"/>
      <c r="EX153" s="145"/>
      <c r="EY153" s="145"/>
      <c r="EZ153" s="145"/>
      <c r="FA153" s="145"/>
      <c r="FB153" s="145"/>
      <c r="FC153" s="145"/>
      <c r="FD153" s="145"/>
      <c r="FE153" s="145"/>
      <c r="FF153" s="145"/>
      <c r="FG153" s="145"/>
      <c r="FH153" s="145"/>
      <c r="FI153" s="145"/>
      <c r="FJ153" s="145"/>
      <c r="FK153" s="145"/>
      <c r="FL153" s="145"/>
      <c r="FM153" s="145"/>
      <c r="FN153" s="145"/>
      <c r="FO153" s="145"/>
      <c r="FP153" s="145"/>
      <c r="FQ153" s="145"/>
      <c r="FR153" s="145"/>
      <c r="FS153" s="145"/>
      <c r="FT153" s="145"/>
      <c r="FU153" s="145"/>
      <c r="FV153" s="145"/>
      <c r="FW153" s="145"/>
      <c r="FX153" s="145"/>
      <c r="FY153" s="145"/>
      <c r="FZ153" s="145"/>
      <c r="GA153" s="145"/>
      <c r="GB153" s="145"/>
      <c r="GC153" s="145"/>
      <c r="GD153" s="145"/>
      <c r="GE153" s="145"/>
      <c r="GF153" s="145"/>
      <c r="GG153" s="145"/>
      <c r="GH153" s="145"/>
      <c r="GI153" s="145"/>
      <c r="GJ153" s="145"/>
      <c r="GK153" s="145"/>
      <c r="GL153" s="145"/>
      <c r="GM153" s="145"/>
      <c r="GN153" s="145"/>
      <c r="GO153" s="145"/>
      <c r="GP153" s="145"/>
      <c r="GQ153" s="145"/>
      <c r="GR153" s="145"/>
      <c r="GS153" s="145"/>
      <c r="GT153" s="145"/>
      <c r="GU153" s="145"/>
      <c r="GV153" s="145"/>
      <c r="GW153" s="145"/>
      <c r="GX153" s="145"/>
      <c r="GY153" s="145"/>
      <c r="GZ153" s="145"/>
      <c r="HA153" s="145"/>
      <c r="HB153" s="145"/>
      <c r="HC153" s="145"/>
      <c r="HD153" s="145"/>
      <c r="HE153" s="145"/>
      <c r="HF153" s="145"/>
      <c r="HG153" s="145"/>
      <c r="HH153" s="145"/>
      <c r="HI153" s="145"/>
      <c r="HJ153" s="145"/>
      <c r="HK153" s="145"/>
      <c r="HL153" s="145"/>
      <c r="HM153" s="145"/>
      <c r="HN153" s="145"/>
      <c r="HO153" s="145"/>
      <c r="HP153" s="145"/>
      <c r="HQ153" s="145"/>
      <c r="HR153" s="145"/>
      <c r="HS153" s="145"/>
      <c r="HT153" s="145"/>
      <c r="HU153" s="145"/>
      <c r="HV153" s="145"/>
      <c r="HW153" s="145"/>
      <c r="HX153" s="145"/>
      <c r="HY153" s="145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08:255" x14ac:dyDescent="0.3"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145"/>
      <c r="EX154" s="145"/>
      <c r="EY154" s="145"/>
      <c r="EZ154" s="145"/>
      <c r="FA154" s="145"/>
      <c r="FB154" s="145"/>
      <c r="FC154" s="145"/>
      <c r="FD154" s="145"/>
      <c r="FE154" s="145"/>
      <c r="FF154" s="145"/>
      <c r="FG154" s="145"/>
      <c r="FH154" s="145"/>
      <c r="FI154" s="145"/>
      <c r="FJ154" s="145"/>
      <c r="FK154" s="145"/>
      <c r="FL154" s="145"/>
      <c r="FM154" s="145"/>
      <c r="FN154" s="145"/>
      <c r="FO154" s="145"/>
      <c r="FP154" s="145"/>
      <c r="FQ154" s="145"/>
      <c r="FR154" s="145"/>
      <c r="FS154" s="145"/>
      <c r="FT154" s="145"/>
      <c r="FU154" s="145"/>
      <c r="FV154" s="145"/>
      <c r="FW154" s="145"/>
      <c r="FX154" s="145"/>
      <c r="FY154" s="145"/>
      <c r="FZ154" s="145"/>
      <c r="GA154" s="145"/>
      <c r="GB154" s="145"/>
      <c r="GC154" s="145"/>
      <c r="GD154" s="145"/>
      <c r="GE154" s="145"/>
      <c r="GF154" s="145"/>
      <c r="GG154" s="145"/>
      <c r="GH154" s="145"/>
      <c r="GI154" s="145"/>
      <c r="GJ154" s="145"/>
      <c r="GK154" s="145"/>
      <c r="GL154" s="145"/>
      <c r="GM154" s="145"/>
      <c r="GN154" s="145"/>
      <c r="GO154" s="145"/>
      <c r="GP154" s="145"/>
      <c r="GQ154" s="145"/>
      <c r="GR154" s="145"/>
      <c r="GS154" s="145"/>
      <c r="GT154" s="145"/>
      <c r="GU154" s="145"/>
      <c r="GV154" s="145"/>
      <c r="GW154" s="145"/>
      <c r="GX154" s="145"/>
      <c r="GY154" s="145"/>
      <c r="GZ154" s="145"/>
      <c r="HA154" s="145"/>
      <c r="HB154" s="145"/>
      <c r="HC154" s="145"/>
      <c r="HD154" s="145"/>
      <c r="HE154" s="145"/>
      <c r="HF154" s="145"/>
      <c r="HG154" s="145"/>
      <c r="HH154" s="145"/>
      <c r="HI154" s="145"/>
      <c r="HJ154" s="145"/>
      <c r="HK154" s="145"/>
      <c r="HL154" s="145"/>
      <c r="HM154" s="145"/>
      <c r="HN154" s="145"/>
      <c r="HO154" s="145"/>
      <c r="HP154" s="145"/>
      <c r="HQ154" s="145"/>
      <c r="HR154" s="145"/>
      <c r="HS154" s="145"/>
      <c r="HT154" s="145"/>
      <c r="HU154" s="145"/>
      <c r="HV154" s="145"/>
      <c r="HW154" s="145"/>
      <c r="HX154" s="145"/>
      <c r="HY154" s="145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08:255" x14ac:dyDescent="0.3"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145"/>
      <c r="EX155" s="145"/>
      <c r="EY155" s="145"/>
      <c r="EZ155" s="145"/>
      <c r="FA155" s="145"/>
      <c r="FB155" s="145"/>
      <c r="FC155" s="145"/>
      <c r="FD155" s="145"/>
      <c r="FE155" s="145"/>
      <c r="FF155" s="145"/>
      <c r="FG155" s="145"/>
      <c r="FH155" s="145"/>
      <c r="FI155" s="145"/>
      <c r="FJ155" s="145"/>
      <c r="FK155" s="145"/>
      <c r="FL155" s="145"/>
      <c r="FM155" s="145"/>
      <c r="FN155" s="145"/>
      <c r="FO155" s="145"/>
      <c r="FP155" s="145"/>
      <c r="FQ155" s="145"/>
      <c r="FR155" s="145"/>
      <c r="FS155" s="145"/>
      <c r="FT155" s="145"/>
      <c r="FU155" s="145"/>
      <c r="FV155" s="145"/>
      <c r="FW155" s="145"/>
      <c r="FX155" s="145"/>
      <c r="FY155" s="145"/>
      <c r="FZ155" s="145"/>
      <c r="GA155" s="145"/>
      <c r="GB155" s="145"/>
      <c r="GC155" s="145"/>
      <c r="GD155" s="145"/>
      <c r="GE155" s="145"/>
      <c r="GF155" s="145"/>
      <c r="GG155" s="145"/>
      <c r="GH155" s="145"/>
      <c r="GI155" s="145"/>
      <c r="GJ155" s="145"/>
      <c r="GK155" s="145"/>
      <c r="GL155" s="145"/>
      <c r="GM155" s="145"/>
      <c r="GN155" s="145"/>
      <c r="GO155" s="145"/>
      <c r="GP155" s="145"/>
      <c r="GQ155" s="145"/>
      <c r="GR155" s="145"/>
      <c r="GS155" s="145"/>
      <c r="GT155" s="145"/>
      <c r="GU155" s="145"/>
      <c r="GV155" s="145"/>
      <c r="GW155" s="145"/>
      <c r="GX155" s="145"/>
      <c r="GY155" s="145"/>
      <c r="GZ155" s="145"/>
      <c r="HA155" s="145"/>
      <c r="HB155" s="145"/>
      <c r="HC155" s="145"/>
      <c r="HD155" s="145"/>
      <c r="HE155" s="145"/>
      <c r="HF155" s="145"/>
      <c r="HG155" s="145"/>
      <c r="HH155" s="145"/>
      <c r="HI155" s="145"/>
      <c r="HJ155" s="145"/>
      <c r="HK155" s="145"/>
      <c r="HL155" s="145"/>
      <c r="HM155" s="145"/>
      <c r="HN155" s="145"/>
      <c r="HO155" s="145"/>
      <c r="HP155" s="145"/>
      <c r="HQ155" s="145"/>
      <c r="HR155" s="145"/>
      <c r="HS155" s="145"/>
      <c r="HT155" s="145"/>
      <c r="HU155" s="145"/>
      <c r="HV155" s="145"/>
      <c r="HW155" s="145"/>
      <c r="HX155" s="145"/>
      <c r="HY155" s="145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08:255" x14ac:dyDescent="0.3"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145"/>
      <c r="EX156" s="145"/>
      <c r="EY156" s="145"/>
      <c r="EZ156" s="145"/>
      <c r="FA156" s="145"/>
      <c r="FB156" s="145"/>
      <c r="FC156" s="145"/>
      <c r="FD156" s="145"/>
      <c r="FE156" s="145"/>
      <c r="FF156" s="145"/>
      <c r="FG156" s="145"/>
      <c r="FH156" s="145"/>
      <c r="FI156" s="145"/>
      <c r="FJ156" s="145"/>
      <c r="FK156" s="145"/>
      <c r="FL156" s="145"/>
      <c r="FM156" s="145"/>
      <c r="FN156" s="145"/>
      <c r="FO156" s="145"/>
      <c r="FP156" s="145"/>
      <c r="FQ156" s="145"/>
      <c r="FR156" s="145"/>
      <c r="FS156" s="145"/>
      <c r="FT156" s="145"/>
      <c r="FU156" s="145"/>
      <c r="FV156" s="145"/>
      <c r="FW156" s="145"/>
      <c r="FX156" s="145"/>
      <c r="FY156" s="145"/>
      <c r="FZ156" s="145"/>
      <c r="GA156" s="145"/>
      <c r="GB156" s="145"/>
      <c r="GC156" s="145"/>
      <c r="GD156" s="145"/>
      <c r="GE156" s="145"/>
      <c r="GF156" s="145"/>
      <c r="GG156" s="145"/>
      <c r="GH156" s="145"/>
      <c r="GI156" s="145"/>
      <c r="GJ156" s="145"/>
      <c r="GK156" s="145"/>
      <c r="GL156" s="145"/>
      <c r="GM156" s="145"/>
      <c r="GN156" s="145"/>
      <c r="GO156" s="145"/>
      <c r="GP156" s="145"/>
      <c r="GQ156" s="145"/>
      <c r="GR156" s="145"/>
      <c r="GS156" s="145"/>
      <c r="GT156" s="145"/>
      <c r="GU156" s="145"/>
      <c r="GV156" s="145"/>
      <c r="GW156" s="145"/>
      <c r="GX156" s="145"/>
      <c r="GY156" s="145"/>
      <c r="GZ156" s="145"/>
      <c r="HA156" s="145"/>
      <c r="HB156" s="145"/>
      <c r="HC156" s="145"/>
      <c r="HD156" s="145"/>
      <c r="HE156" s="145"/>
      <c r="HF156" s="145"/>
      <c r="HG156" s="145"/>
      <c r="HH156" s="145"/>
      <c r="HI156" s="145"/>
      <c r="HJ156" s="145"/>
      <c r="HK156" s="145"/>
      <c r="HL156" s="145"/>
      <c r="HM156" s="145"/>
      <c r="HN156" s="145"/>
      <c r="HO156" s="145"/>
      <c r="HP156" s="145"/>
      <c r="HQ156" s="145"/>
      <c r="HR156" s="145"/>
      <c r="HS156" s="145"/>
      <c r="HT156" s="145"/>
      <c r="HU156" s="145"/>
      <c r="HV156" s="145"/>
      <c r="HW156" s="145"/>
      <c r="HX156" s="145"/>
      <c r="HY156" s="145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08:255" x14ac:dyDescent="0.3"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145"/>
      <c r="EX157" s="145"/>
      <c r="EY157" s="145"/>
      <c r="EZ157" s="145"/>
      <c r="FA157" s="145"/>
      <c r="FB157" s="145"/>
      <c r="FC157" s="145"/>
      <c r="FD157" s="145"/>
      <c r="FE157" s="145"/>
      <c r="FF157" s="145"/>
      <c r="FG157" s="145"/>
      <c r="FH157" s="145"/>
      <c r="FI157" s="145"/>
      <c r="FJ157" s="145"/>
      <c r="FK157" s="145"/>
      <c r="FL157" s="145"/>
      <c r="FM157" s="145"/>
      <c r="FN157" s="145"/>
      <c r="FO157" s="145"/>
      <c r="FP157" s="145"/>
      <c r="FQ157" s="145"/>
      <c r="FR157" s="145"/>
      <c r="FS157" s="145"/>
      <c r="FT157" s="145"/>
      <c r="FU157" s="145"/>
      <c r="FV157" s="145"/>
      <c r="FW157" s="145"/>
      <c r="FX157" s="145"/>
      <c r="FY157" s="145"/>
      <c r="FZ157" s="145"/>
      <c r="GA157" s="145"/>
      <c r="GB157" s="145"/>
      <c r="GC157" s="145"/>
      <c r="GD157" s="145"/>
      <c r="GE157" s="145"/>
      <c r="GF157" s="145"/>
      <c r="GG157" s="145"/>
      <c r="GH157" s="145"/>
      <c r="GI157" s="145"/>
      <c r="GJ157" s="145"/>
      <c r="GK157" s="145"/>
      <c r="GL157" s="145"/>
      <c r="GM157" s="145"/>
      <c r="GN157" s="145"/>
      <c r="GO157" s="145"/>
      <c r="GP157" s="145"/>
      <c r="GQ157" s="145"/>
      <c r="GR157" s="145"/>
      <c r="GS157" s="145"/>
      <c r="GT157" s="145"/>
      <c r="GU157" s="145"/>
      <c r="GV157" s="145"/>
      <c r="GW157" s="145"/>
      <c r="GX157" s="145"/>
      <c r="GY157" s="145"/>
      <c r="GZ157" s="145"/>
      <c r="HA157" s="145"/>
      <c r="HB157" s="145"/>
      <c r="HC157" s="145"/>
      <c r="HD157" s="145"/>
      <c r="HE157" s="145"/>
      <c r="HF157" s="145"/>
      <c r="HG157" s="145"/>
      <c r="HH157" s="145"/>
      <c r="HI157" s="145"/>
      <c r="HJ157" s="145"/>
      <c r="HK157" s="145"/>
      <c r="HL157" s="145"/>
      <c r="HM157" s="145"/>
      <c r="HN157" s="145"/>
      <c r="HO157" s="145"/>
      <c r="HP157" s="145"/>
      <c r="HQ157" s="145"/>
      <c r="HR157" s="145"/>
      <c r="HS157" s="145"/>
      <c r="HT157" s="145"/>
      <c r="HU157" s="145"/>
      <c r="HV157" s="145"/>
      <c r="HW157" s="145"/>
      <c r="HX157" s="145"/>
      <c r="HY157" s="145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60" spans="108:255" x14ac:dyDescent="0.3"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145"/>
      <c r="EX160" s="145"/>
      <c r="EY160" s="145"/>
      <c r="EZ160" s="145"/>
      <c r="FA160" s="145"/>
      <c r="FB160" s="145"/>
      <c r="FC160" s="145"/>
      <c r="FD160" s="145"/>
      <c r="FE160" s="145"/>
      <c r="FF160" s="145"/>
      <c r="FG160" s="145"/>
      <c r="FH160" s="145"/>
      <c r="FI160" s="145"/>
      <c r="FJ160" s="145"/>
      <c r="FK160" s="145"/>
      <c r="FL160" s="145"/>
      <c r="FM160" s="145"/>
      <c r="FN160" s="145"/>
      <c r="FO160" s="145"/>
      <c r="FP160" s="145"/>
      <c r="FQ160" s="145"/>
      <c r="FR160" s="145"/>
      <c r="FS160" s="145"/>
      <c r="FT160" s="145"/>
      <c r="FU160" s="145"/>
      <c r="FV160" s="145"/>
      <c r="FW160" s="145"/>
      <c r="FX160" s="145"/>
      <c r="FY160" s="145"/>
      <c r="FZ160" s="145"/>
      <c r="GA160" s="145"/>
      <c r="GB160" s="145"/>
      <c r="GC160" s="145"/>
      <c r="GD160" s="145"/>
      <c r="GE160" s="145"/>
      <c r="GF160" s="145"/>
      <c r="GG160" s="145"/>
      <c r="GH160" s="145"/>
      <c r="GI160" s="145"/>
      <c r="GJ160" s="145"/>
      <c r="GK160" s="145"/>
      <c r="GL160" s="145"/>
      <c r="GM160" s="145"/>
      <c r="GN160" s="145"/>
      <c r="GO160" s="145"/>
      <c r="GP160" s="145"/>
      <c r="GQ160" s="145"/>
      <c r="GR160" s="145"/>
      <c r="GS160" s="145"/>
      <c r="GT160" s="145"/>
      <c r="GU160" s="145"/>
      <c r="GV160" s="145"/>
      <c r="GW160" s="145"/>
      <c r="GX160" s="145"/>
      <c r="GY160" s="145"/>
      <c r="GZ160" s="145"/>
      <c r="HA160" s="145"/>
      <c r="HB160" s="145"/>
      <c r="HC160" s="145"/>
      <c r="HD160" s="145"/>
      <c r="HE160" s="145"/>
      <c r="HF160" s="145"/>
      <c r="HG160" s="145"/>
      <c r="HH160" s="145"/>
      <c r="HI160" s="145"/>
      <c r="HJ160" s="145"/>
      <c r="HK160" s="145"/>
      <c r="HL160" s="145"/>
      <c r="HM160" s="145"/>
      <c r="HN160" s="145"/>
      <c r="HO160" s="145"/>
      <c r="HP160" s="145"/>
      <c r="HQ160" s="145"/>
      <c r="HR160" s="145"/>
      <c r="HS160" s="145"/>
      <c r="HT160" s="145"/>
      <c r="HU160" s="145"/>
      <c r="HV160" s="145"/>
      <c r="HW160" s="145"/>
      <c r="HX160" s="145"/>
      <c r="HY160" s="145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08:255" x14ac:dyDescent="0.3"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145"/>
      <c r="EX161" s="145"/>
      <c r="EY161" s="145"/>
      <c r="EZ161" s="145"/>
      <c r="FA161" s="145"/>
      <c r="FB161" s="145"/>
      <c r="FC161" s="145"/>
      <c r="FD161" s="145"/>
      <c r="FE161" s="145"/>
      <c r="FF161" s="145"/>
      <c r="FG161" s="145"/>
      <c r="FH161" s="145"/>
      <c r="FI161" s="145"/>
      <c r="FJ161" s="145"/>
      <c r="FK161" s="145"/>
      <c r="FL161" s="145"/>
      <c r="FM161" s="145"/>
      <c r="FN161" s="145"/>
      <c r="FO161" s="145"/>
      <c r="FP161" s="145"/>
      <c r="FQ161" s="145"/>
      <c r="FR161" s="145"/>
      <c r="FS161" s="145"/>
      <c r="FT161" s="145"/>
      <c r="FU161" s="145"/>
      <c r="FV161" s="145"/>
      <c r="FW161" s="145"/>
      <c r="FX161" s="145"/>
      <c r="FY161" s="145"/>
      <c r="FZ161" s="145"/>
      <c r="GA161" s="145"/>
      <c r="GB161" s="145"/>
      <c r="GC161" s="145"/>
      <c r="GD161" s="145"/>
      <c r="GE161" s="145"/>
      <c r="GF161" s="145"/>
      <c r="GG161" s="145"/>
      <c r="GH161" s="145"/>
      <c r="GI161" s="145"/>
      <c r="GJ161" s="145"/>
      <c r="GK161" s="145"/>
      <c r="GL161" s="145"/>
      <c r="GM161" s="145"/>
      <c r="GN161" s="145"/>
      <c r="GO161" s="145"/>
      <c r="GP161" s="145"/>
      <c r="GQ161" s="145"/>
      <c r="GR161" s="145"/>
      <c r="GS161" s="145"/>
      <c r="GT161" s="145"/>
      <c r="GU161" s="145"/>
      <c r="GV161" s="145"/>
      <c r="GW161" s="145"/>
      <c r="GX161" s="145"/>
      <c r="GY161" s="145"/>
      <c r="GZ161" s="145"/>
      <c r="HA161" s="145"/>
      <c r="HB161" s="145"/>
      <c r="HC161" s="145"/>
      <c r="HD161" s="145"/>
      <c r="HE161" s="145"/>
      <c r="HF161" s="145"/>
      <c r="HG161" s="145"/>
      <c r="HH161" s="145"/>
      <c r="HI161" s="145"/>
      <c r="HJ161" s="145"/>
      <c r="HK161" s="145"/>
      <c r="HL161" s="145"/>
      <c r="HM161" s="145"/>
      <c r="HN161" s="145"/>
      <c r="HO161" s="145"/>
      <c r="HP161" s="145"/>
      <c r="HQ161" s="145"/>
      <c r="HR161" s="145"/>
      <c r="HS161" s="145"/>
      <c r="HT161" s="145"/>
      <c r="HU161" s="145"/>
      <c r="HV161" s="145"/>
      <c r="HW161" s="145"/>
      <c r="HX161" s="145"/>
      <c r="HY161" s="145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6" spans="108:255" ht="13.8" customHeight="1" x14ac:dyDescent="0.3"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145"/>
      <c r="EX166" s="145"/>
      <c r="EY166" s="145"/>
      <c r="EZ166" s="145"/>
      <c r="FA166" s="145"/>
      <c r="FB166" s="145"/>
      <c r="FC166" s="145"/>
      <c r="FD166" s="145"/>
      <c r="FE166" s="145"/>
      <c r="FF166" s="145"/>
      <c r="FG166" s="145"/>
      <c r="FH166" s="145"/>
      <c r="FI166" s="145"/>
      <c r="FJ166" s="145"/>
      <c r="FK166" s="145"/>
      <c r="FL166" s="145"/>
      <c r="FM166" s="145"/>
      <c r="FN166" s="145"/>
      <c r="FO166" s="145"/>
      <c r="FP166" s="145"/>
      <c r="FQ166" s="145"/>
      <c r="FR166" s="145"/>
      <c r="FS166" s="145"/>
      <c r="FT166" s="145"/>
      <c r="FU166" s="145"/>
      <c r="FV166" s="145"/>
      <c r="FW166" s="145"/>
      <c r="FX166" s="145"/>
      <c r="FY166" s="145"/>
      <c r="FZ166" s="145"/>
      <c r="GA166" s="145"/>
      <c r="GB166" s="145"/>
      <c r="GC166" s="145"/>
      <c r="GD166" s="145"/>
      <c r="GE166" s="145"/>
      <c r="GF166" s="145"/>
      <c r="GG166" s="145"/>
      <c r="GH166" s="145"/>
      <c r="GI166" s="145"/>
      <c r="GJ166" s="145"/>
      <c r="GK166" s="145"/>
      <c r="GL166" s="145"/>
      <c r="GM166" s="145"/>
      <c r="GN166" s="145"/>
      <c r="GO166" s="145"/>
      <c r="GP166" s="145"/>
      <c r="GQ166" s="145"/>
      <c r="GR166" s="145"/>
      <c r="GS166" s="145"/>
      <c r="GT166" s="145"/>
      <c r="GU166" s="145"/>
      <c r="GV166" s="145"/>
      <c r="GW166" s="145"/>
      <c r="GX166" s="145"/>
      <c r="GY166" s="145"/>
      <c r="GZ166" s="145"/>
      <c r="HA166" s="145"/>
      <c r="HB166" s="145"/>
      <c r="HC166" s="145"/>
      <c r="HD166" s="145"/>
      <c r="HE166" s="145"/>
      <c r="HF166" s="145"/>
      <c r="HG166" s="145"/>
      <c r="HH166" s="145"/>
      <c r="HI166" s="145"/>
      <c r="HJ166" s="145"/>
      <c r="HK166" s="145"/>
      <c r="HL166" s="145"/>
      <c r="HM166" s="145"/>
      <c r="HN166" s="145"/>
      <c r="HO166" s="145"/>
      <c r="HP166" s="145"/>
      <c r="HQ166" s="145"/>
      <c r="HR166" s="145"/>
      <c r="HS166" s="145"/>
      <c r="HT166" s="145"/>
      <c r="HU166" s="145"/>
      <c r="HV166" s="145"/>
      <c r="HW166" s="145"/>
      <c r="HX166" s="145"/>
      <c r="HY166" s="145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08:255" x14ac:dyDescent="0.3"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145"/>
      <c r="EX167" s="145"/>
      <c r="EY167" s="145"/>
      <c r="EZ167" s="145"/>
      <c r="FA167" s="145"/>
      <c r="FB167" s="145"/>
      <c r="FC167" s="145"/>
      <c r="FD167" s="145"/>
      <c r="FE167" s="145"/>
      <c r="FF167" s="145"/>
      <c r="FG167" s="145"/>
      <c r="FH167" s="145"/>
      <c r="FI167" s="145"/>
      <c r="FJ167" s="145"/>
      <c r="FK167" s="145"/>
      <c r="FL167" s="145"/>
      <c r="FM167" s="145"/>
      <c r="FN167" s="145"/>
      <c r="FO167" s="145"/>
      <c r="FP167" s="145"/>
      <c r="FQ167" s="145"/>
      <c r="FR167" s="145"/>
      <c r="FS167" s="145"/>
      <c r="FT167" s="145"/>
      <c r="FU167" s="145"/>
      <c r="FV167" s="145"/>
      <c r="FW167" s="145"/>
      <c r="FX167" s="145"/>
      <c r="FY167" s="145"/>
      <c r="FZ167" s="145"/>
      <c r="GA167" s="145"/>
      <c r="GB167" s="145"/>
      <c r="GC167" s="145"/>
      <c r="GD167" s="145"/>
      <c r="GE167" s="145"/>
      <c r="GF167" s="145"/>
      <c r="GG167" s="145"/>
      <c r="GH167" s="145"/>
      <c r="GI167" s="145"/>
      <c r="GJ167" s="145"/>
      <c r="GK167" s="145"/>
      <c r="GL167" s="145"/>
      <c r="GM167" s="145"/>
      <c r="GN167" s="145"/>
      <c r="GO167" s="145"/>
      <c r="GP167" s="145"/>
      <c r="GQ167" s="145"/>
      <c r="GR167" s="145"/>
      <c r="GS167" s="145"/>
      <c r="GT167" s="145"/>
      <c r="GU167" s="145"/>
      <c r="GV167" s="145"/>
      <c r="GW167" s="145"/>
      <c r="GX167" s="145"/>
      <c r="GY167" s="145"/>
      <c r="GZ167" s="145"/>
      <c r="HA167" s="145"/>
      <c r="HB167" s="145"/>
      <c r="HC167" s="145"/>
      <c r="HD167" s="145"/>
      <c r="HE167" s="145"/>
      <c r="HF167" s="145"/>
      <c r="HG167" s="145"/>
      <c r="HH167" s="145"/>
      <c r="HI167" s="145"/>
      <c r="HJ167" s="145"/>
      <c r="HK167" s="145"/>
      <c r="HL167" s="145"/>
      <c r="HM167" s="145"/>
      <c r="HN167" s="145"/>
      <c r="HO167" s="145"/>
      <c r="HP167" s="145"/>
      <c r="HQ167" s="145"/>
      <c r="HR167" s="145"/>
      <c r="HS167" s="145"/>
      <c r="HT167" s="145"/>
      <c r="HU167" s="145"/>
      <c r="HV167" s="145"/>
      <c r="HW167" s="145"/>
      <c r="HX167" s="145"/>
      <c r="HY167" s="145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08:255" x14ac:dyDescent="0.3"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145"/>
      <c r="EX168" s="145"/>
      <c r="EY168" s="145"/>
      <c r="EZ168" s="145"/>
      <c r="FA168" s="145"/>
      <c r="FB168" s="145"/>
      <c r="FC168" s="145"/>
      <c r="FD168" s="145"/>
      <c r="FE168" s="145"/>
      <c r="FF168" s="145"/>
      <c r="FG168" s="145"/>
      <c r="FH168" s="145"/>
      <c r="FI168" s="145"/>
      <c r="FJ168" s="145"/>
      <c r="FK168" s="145"/>
      <c r="FL168" s="145"/>
      <c r="FM168" s="145"/>
      <c r="FN168" s="145"/>
      <c r="FO168" s="145"/>
      <c r="FP168" s="145"/>
      <c r="FQ168" s="145"/>
      <c r="FR168" s="145"/>
      <c r="FS168" s="145"/>
      <c r="FT168" s="145"/>
      <c r="FU168" s="145"/>
      <c r="FV168" s="145"/>
      <c r="FW168" s="145"/>
      <c r="FX168" s="145"/>
      <c r="FY168" s="145"/>
      <c r="FZ168" s="145"/>
      <c r="GA168" s="145"/>
      <c r="GB168" s="145"/>
      <c r="GC168" s="145"/>
      <c r="GD168" s="145"/>
      <c r="GE168" s="145"/>
      <c r="GF168" s="145"/>
      <c r="GG168" s="145"/>
      <c r="GH168" s="145"/>
      <c r="GI168" s="145"/>
      <c r="GJ168" s="145"/>
      <c r="GK168" s="145"/>
      <c r="GL168" s="145"/>
      <c r="GM168" s="145"/>
      <c r="GN168" s="145"/>
      <c r="GO168" s="145"/>
      <c r="GP168" s="145"/>
      <c r="GQ168" s="145"/>
      <c r="GR168" s="145"/>
      <c r="GS168" s="145"/>
      <c r="GT168" s="145"/>
      <c r="GU168" s="145"/>
      <c r="GV168" s="145"/>
      <c r="GW168" s="145"/>
      <c r="GX168" s="145"/>
      <c r="GY168" s="145"/>
      <c r="GZ168" s="145"/>
      <c r="HA168" s="145"/>
      <c r="HB168" s="145"/>
      <c r="HC168" s="145"/>
      <c r="HD168" s="145"/>
      <c r="HE168" s="145"/>
      <c r="HF168" s="145"/>
      <c r="HG168" s="145"/>
      <c r="HH168" s="145"/>
      <c r="HI168" s="145"/>
      <c r="HJ168" s="145"/>
      <c r="HK168" s="145"/>
      <c r="HL168" s="145"/>
      <c r="HM168" s="145"/>
      <c r="HN168" s="145"/>
      <c r="HO168" s="145"/>
      <c r="HP168" s="145"/>
      <c r="HQ168" s="145"/>
      <c r="HR168" s="145"/>
      <c r="HS168" s="145"/>
      <c r="HT168" s="145"/>
      <c r="HU168" s="145"/>
      <c r="HV168" s="145"/>
      <c r="HW168" s="145"/>
      <c r="HX168" s="145"/>
      <c r="HY168" s="145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08:255" x14ac:dyDescent="0.3"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145"/>
      <c r="EX169" s="145"/>
      <c r="EY169" s="145"/>
      <c r="EZ169" s="145"/>
      <c r="FA169" s="145"/>
      <c r="FB169" s="145"/>
      <c r="FC169" s="145"/>
      <c r="FD169" s="145"/>
      <c r="FE169" s="145"/>
      <c r="FF169" s="145"/>
      <c r="FG169" s="145"/>
      <c r="FH169" s="145"/>
      <c r="FI169" s="145"/>
      <c r="FJ169" s="145"/>
      <c r="FK169" s="145"/>
      <c r="FL169" s="145"/>
      <c r="FM169" s="145"/>
      <c r="FN169" s="145"/>
      <c r="FO169" s="145"/>
      <c r="FP169" s="145"/>
      <c r="FQ169" s="145"/>
      <c r="FR169" s="145"/>
      <c r="FS169" s="145"/>
      <c r="FT169" s="145"/>
      <c r="FU169" s="145"/>
      <c r="FV169" s="145"/>
      <c r="FW169" s="145"/>
      <c r="FX169" s="145"/>
      <c r="FY169" s="145"/>
      <c r="FZ169" s="145"/>
      <c r="GA169" s="145"/>
      <c r="GB169" s="145"/>
      <c r="GC169" s="145"/>
      <c r="GD169" s="145"/>
      <c r="GE169" s="145"/>
      <c r="GF169" s="145"/>
      <c r="GG169" s="145"/>
      <c r="GH169" s="145"/>
      <c r="GI169" s="145"/>
      <c r="GJ169" s="145"/>
      <c r="GK169" s="145"/>
      <c r="GL169" s="145"/>
      <c r="GM169" s="145"/>
      <c r="GN169" s="145"/>
      <c r="GO169" s="145"/>
      <c r="GP169" s="145"/>
      <c r="GQ169" s="145"/>
      <c r="GR169" s="145"/>
      <c r="GS169" s="145"/>
      <c r="GT169" s="145"/>
      <c r="GU169" s="145"/>
      <c r="GV169" s="145"/>
      <c r="GW169" s="145"/>
      <c r="GX169" s="145"/>
      <c r="GY169" s="145"/>
      <c r="GZ169" s="145"/>
      <c r="HA169" s="145"/>
      <c r="HB169" s="145"/>
      <c r="HC169" s="145"/>
      <c r="HD169" s="145"/>
      <c r="HE169" s="145"/>
      <c r="HF169" s="145"/>
      <c r="HG169" s="145"/>
      <c r="HH169" s="145"/>
      <c r="HI169" s="145"/>
      <c r="HJ169" s="145"/>
      <c r="HK169" s="145"/>
      <c r="HL169" s="145"/>
      <c r="HM169" s="145"/>
      <c r="HN169" s="145"/>
      <c r="HO169" s="145"/>
      <c r="HP169" s="145"/>
      <c r="HQ169" s="145"/>
      <c r="HR169" s="145"/>
      <c r="HS169" s="145"/>
      <c r="HT169" s="145"/>
      <c r="HU169" s="145"/>
      <c r="HV169" s="145"/>
      <c r="HW169" s="145"/>
      <c r="HX169" s="145"/>
      <c r="HY169" s="145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08:255" x14ac:dyDescent="0.3"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  <c r="FI170" s="145"/>
      <c r="FJ170" s="145"/>
      <c r="FK170" s="145"/>
      <c r="FL170" s="145"/>
      <c r="FM170" s="145"/>
      <c r="FN170" s="145"/>
      <c r="FO170" s="145"/>
      <c r="FP170" s="145"/>
      <c r="FQ170" s="145"/>
      <c r="FR170" s="145"/>
      <c r="FS170" s="145"/>
      <c r="FT170" s="145"/>
      <c r="FU170" s="145"/>
      <c r="FV170" s="145"/>
      <c r="FW170" s="145"/>
      <c r="FX170" s="145"/>
      <c r="FY170" s="145"/>
      <c r="FZ170" s="145"/>
      <c r="GA170" s="145"/>
      <c r="GB170" s="145"/>
      <c r="GC170" s="145"/>
      <c r="GD170" s="145"/>
      <c r="GE170" s="145"/>
      <c r="GF170" s="145"/>
      <c r="GG170" s="145"/>
      <c r="GH170" s="145"/>
      <c r="GI170" s="145"/>
      <c r="GJ170" s="145"/>
      <c r="GK170" s="145"/>
      <c r="GL170" s="145"/>
      <c r="GM170" s="145"/>
      <c r="GN170" s="145"/>
      <c r="GO170" s="145"/>
      <c r="GP170" s="145"/>
      <c r="GQ170" s="145"/>
      <c r="GR170" s="145"/>
      <c r="GS170" s="145"/>
      <c r="GT170" s="145"/>
      <c r="GU170" s="145"/>
      <c r="GV170" s="145"/>
      <c r="GW170" s="145"/>
      <c r="GX170" s="145"/>
      <c r="GY170" s="145"/>
      <c r="GZ170" s="145"/>
      <c r="HA170" s="145"/>
      <c r="HB170" s="145"/>
      <c r="HC170" s="145"/>
      <c r="HD170" s="145"/>
      <c r="HE170" s="145"/>
      <c r="HF170" s="145"/>
      <c r="HG170" s="145"/>
      <c r="HH170" s="145"/>
      <c r="HI170" s="145"/>
      <c r="HJ170" s="145"/>
      <c r="HK170" s="145"/>
      <c r="HL170" s="145"/>
      <c r="HM170" s="145"/>
      <c r="HN170" s="145"/>
      <c r="HO170" s="145"/>
      <c r="HP170" s="145"/>
      <c r="HQ170" s="145"/>
      <c r="HR170" s="145"/>
      <c r="HS170" s="145"/>
      <c r="HT170" s="145"/>
      <c r="HU170" s="145"/>
      <c r="HV170" s="145"/>
      <c r="HW170" s="145"/>
      <c r="HX170" s="145"/>
      <c r="HY170" s="145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08:255" x14ac:dyDescent="0.3"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145"/>
      <c r="EX171" s="145"/>
      <c r="EY171" s="145"/>
      <c r="EZ171" s="145"/>
      <c r="FA171" s="145"/>
      <c r="FB171" s="145"/>
      <c r="FC171" s="145"/>
      <c r="FD171" s="145"/>
      <c r="FE171" s="145"/>
      <c r="FF171" s="145"/>
      <c r="FG171" s="145"/>
      <c r="FH171" s="145"/>
      <c r="FI171" s="145"/>
      <c r="FJ171" s="145"/>
      <c r="FK171" s="145"/>
      <c r="FL171" s="145"/>
      <c r="FM171" s="145"/>
      <c r="FN171" s="145"/>
      <c r="FO171" s="145"/>
      <c r="FP171" s="145"/>
      <c r="FQ171" s="145"/>
      <c r="FR171" s="145"/>
      <c r="FS171" s="145"/>
      <c r="FT171" s="145"/>
      <c r="FU171" s="145"/>
      <c r="FV171" s="145"/>
      <c r="FW171" s="145"/>
      <c r="FX171" s="145"/>
      <c r="FY171" s="145"/>
      <c r="FZ171" s="145"/>
      <c r="GA171" s="145"/>
      <c r="GB171" s="145"/>
      <c r="GC171" s="145"/>
      <c r="GD171" s="145"/>
      <c r="GE171" s="145"/>
      <c r="GF171" s="145"/>
      <c r="GG171" s="145"/>
      <c r="GH171" s="145"/>
      <c r="GI171" s="145"/>
      <c r="GJ171" s="145"/>
      <c r="GK171" s="145"/>
      <c r="GL171" s="145"/>
      <c r="GM171" s="145"/>
      <c r="GN171" s="145"/>
      <c r="GO171" s="145"/>
      <c r="GP171" s="145"/>
      <c r="GQ171" s="145"/>
      <c r="GR171" s="145"/>
      <c r="GS171" s="145"/>
      <c r="GT171" s="145"/>
      <c r="GU171" s="145"/>
      <c r="GV171" s="145"/>
      <c r="GW171" s="145"/>
      <c r="GX171" s="145"/>
      <c r="GY171" s="145"/>
      <c r="GZ171" s="145"/>
      <c r="HA171" s="145"/>
      <c r="HB171" s="145"/>
      <c r="HC171" s="145"/>
      <c r="HD171" s="145"/>
      <c r="HE171" s="145"/>
      <c r="HF171" s="145"/>
      <c r="HG171" s="145"/>
      <c r="HH171" s="145"/>
      <c r="HI171" s="145"/>
      <c r="HJ171" s="145"/>
      <c r="HK171" s="145"/>
      <c r="HL171" s="145"/>
      <c r="HM171" s="145"/>
      <c r="HN171" s="145"/>
      <c r="HO171" s="145"/>
      <c r="HP171" s="145"/>
      <c r="HQ171" s="145"/>
      <c r="HR171" s="145"/>
      <c r="HS171" s="145"/>
      <c r="HT171" s="145"/>
      <c r="HU171" s="145"/>
      <c r="HV171" s="145"/>
      <c r="HW171" s="145"/>
      <c r="HX171" s="145"/>
      <c r="HY171" s="145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08:255" x14ac:dyDescent="0.3"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145"/>
      <c r="EX172" s="145"/>
      <c r="EY172" s="145"/>
      <c r="EZ172" s="145"/>
      <c r="FA172" s="145"/>
      <c r="FB172" s="145"/>
      <c r="FC172" s="145"/>
      <c r="FD172" s="145"/>
      <c r="FE172" s="145"/>
      <c r="FF172" s="145"/>
      <c r="FG172" s="145"/>
      <c r="FH172" s="145"/>
      <c r="FI172" s="145"/>
      <c r="FJ172" s="145"/>
      <c r="FK172" s="145"/>
      <c r="FL172" s="145"/>
      <c r="FM172" s="145"/>
      <c r="FN172" s="145"/>
      <c r="FO172" s="145"/>
      <c r="FP172" s="145"/>
      <c r="FQ172" s="145"/>
      <c r="FR172" s="145"/>
      <c r="FS172" s="145"/>
      <c r="FT172" s="145"/>
      <c r="FU172" s="145"/>
      <c r="FV172" s="145"/>
      <c r="FW172" s="145"/>
      <c r="FX172" s="145"/>
      <c r="FY172" s="145"/>
      <c r="FZ172" s="145"/>
      <c r="GA172" s="145"/>
      <c r="GB172" s="145"/>
      <c r="GC172" s="145"/>
      <c r="GD172" s="145"/>
      <c r="GE172" s="145"/>
      <c r="GF172" s="145"/>
      <c r="GG172" s="145"/>
      <c r="GH172" s="145"/>
      <c r="GI172" s="145"/>
      <c r="GJ172" s="145"/>
      <c r="GK172" s="145"/>
      <c r="GL172" s="145"/>
      <c r="GM172" s="145"/>
      <c r="GN172" s="145"/>
      <c r="GO172" s="145"/>
      <c r="GP172" s="145"/>
      <c r="GQ172" s="145"/>
      <c r="GR172" s="145"/>
      <c r="GS172" s="145"/>
      <c r="GT172" s="145"/>
      <c r="GU172" s="145"/>
      <c r="GV172" s="145"/>
      <c r="GW172" s="145"/>
      <c r="GX172" s="145"/>
      <c r="GY172" s="145"/>
      <c r="GZ172" s="145"/>
      <c r="HA172" s="145"/>
      <c r="HB172" s="145"/>
      <c r="HC172" s="145"/>
      <c r="HD172" s="145"/>
      <c r="HE172" s="145"/>
      <c r="HF172" s="145"/>
      <c r="HG172" s="145"/>
      <c r="HH172" s="145"/>
      <c r="HI172" s="145"/>
      <c r="HJ172" s="145"/>
      <c r="HK172" s="145"/>
      <c r="HL172" s="145"/>
      <c r="HM172" s="145"/>
      <c r="HN172" s="145"/>
      <c r="HO172" s="145"/>
      <c r="HP172" s="145"/>
      <c r="HQ172" s="145"/>
      <c r="HR172" s="145"/>
      <c r="HS172" s="145"/>
      <c r="HT172" s="145"/>
      <c r="HU172" s="145"/>
      <c r="HV172" s="145"/>
      <c r="HW172" s="145"/>
      <c r="HX172" s="145"/>
      <c r="HY172" s="145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08:255" x14ac:dyDescent="0.3"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145"/>
      <c r="EX173" s="145"/>
      <c r="EY173" s="145"/>
      <c r="EZ173" s="145"/>
      <c r="FA173" s="145"/>
      <c r="FB173" s="145"/>
      <c r="FC173" s="145"/>
      <c r="FD173" s="145"/>
      <c r="FE173" s="145"/>
      <c r="FF173" s="145"/>
      <c r="FG173" s="145"/>
      <c r="FH173" s="145"/>
      <c r="FI173" s="145"/>
      <c r="FJ173" s="145"/>
      <c r="FK173" s="145"/>
      <c r="FL173" s="145"/>
      <c r="FM173" s="145"/>
      <c r="FN173" s="145"/>
      <c r="FO173" s="145"/>
      <c r="FP173" s="145"/>
      <c r="FQ173" s="145"/>
      <c r="FR173" s="145"/>
      <c r="FS173" s="145"/>
      <c r="FT173" s="145"/>
      <c r="FU173" s="145"/>
      <c r="FV173" s="145"/>
      <c r="FW173" s="145"/>
      <c r="FX173" s="145"/>
      <c r="FY173" s="145"/>
      <c r="FZ173" s="145"/>
      <c r="GA173" s="145"/>
      <c r="GB173" s="145"/>
      <c r="GC173" s="145"/>
      <c r="GD173" s="145"/>
      <c r="GE173" s="145"/>
      <c r="GF173" s="145"/>
      <c r="GG173" s="145"/>
      <c r="GH173" s="145"/>
      <c r="GI173" s="145"/>
      <c r="GJ173" s="145"/>
      <c r="GK173" s="145"/>
      <c r="GL173" s="145"/>
      <c r="GM173" s="145"/>
      <c r="GN173" s="145"/>
      <c r="GO173" s="145"/>
      <c r="GP173" s="145"/>
      <c r="GQ173" s="145"/>
      <c r="GR173" s="145"/>
      <c r="GS173" s="145"/>
      <c r="GT173" s="145"/>
      <c r="GU173" s="145"/>
      <c r="GV173" s="145"/>
      <c r="GW173" s="145"/>
      <c r="GX173" s="145"/>
      <c r="GY173" s="145"/>
      <c r="GZ173" s="145"/>
      <c r="HA173" s="145"/>
      <c r="HB173" s="145"/>
      <c r="HC173" s="145"/>
      <c r="HD173" s="145"/>
      <c r="HE173" s="145"/>
      <c r="HF173" s="145"/>
      <c r="HG173" s="145"/>
      <c r="HH173" s="145"/>
      <c r="HI173" s="145"/>
      <c r="HJ173" s="145"/>
      <c r="HK173" s="145"/>
      <c r="HL173" s="145"/>
      <c r="HM173" s="145"/>
      <c r="HN173" s="145"/>
      <c r="HO173" s="145"/>
      <c r="HP173" s="145"/>
      <c r="HQ173" s="145"/>
      <c r="HR173" s="145"/>
      <c r="HS173" s="145"/>
      <c r="HT173" s="145"/>
      <c r="HU173" s="145"/>
      <c r="HV173" s="145"/>
      <c r="HW173" s="145"/>
      <c r="HX173" s="145"/>
      <c r="HY173" s="145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08:255" x14ac:dyDescent="0.3"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145"/>
      <c r="EX174" s="145"/>
      <c r="EY174" s="145"/>
      <c r="EZ174" s="145"/>
      <c r="FA174" s="145"/>
      <c r="FB174" s="145"/>
      <c r="FC174" s="145"/>
      <c r="FD174" s="145"/>
      <c r="FE174" s="145"/>
      <c r="FF174" s="145"/>
      <c r="FG174" s="145"/>
      <c r="FH174" s="145"/>
      <c r="FI174" s="145"/>
      <c r="FJ174" s="145"/>
      <c r="FK174" s="145"/>
      <c r="FL174" s="145"/>
      <c r="FM174" s="145"/>
      <c r="FN174" s="145"/>
      <c r="FO174" s="145"/>
      <c r="FP174" s="145"/>
      <c r="FQ174" s="145"/>
      <c r="FR174" s="145"/>
      <c r="FS174" s="145"/>
      <c r="FT174" s="145"/>
      <c r="FU174" s="145"/>
      <c r="FV174" s="145"/>
      <c r="FW174" s="145"/>
      <c r="FX174" s="145"/>
      <c r="FY174" s="145"/>
      <c r="FZ174" s="145"/>
      <c r="GA174" s="145"/>
      <c r="GB174" s="145"/>
      <c r="GC174" s="145"/>
      <c r="GD174" s="145"/>
      <c r="GE174" s="145"/>
      <c r="GF174" s="145"/>
      <c r="GG174" s="145"/>
      <c r="GH174" s="145"/>
      <c r="GI174" s="145"/>
      <c r="GJ174" s="145"/>
      <c r="GK174" s="145"/>
      <c r="GL174" s="145"/>
      <c r="GM174" s="145"/>
      <c r="GN174" s="145"/>
      <c r="GO174" s="145"/>
      <c r="GP174" s="145"/>
      <c r="GQ174" s="145"/>
      <c r="GR174" s="145"/>
      <c r="GS174" s="145"/>
      <c r="GT174" s="145"/>
      <c r="GU174" s="145"/>
      <c r="GV174" s="145"/>
      <c r="GW174" s="145"/>
      <c r="GX174" s="145"/>
      <c r="GY174" s="145"/>
      <c r="GZ174" s="145"/>
      <c r="HA174" s="145"/>
      <c r="HB174" s="145"/>
      <c r="HC174" s="145"/>
      <c r="HD174" s="145"/>
      <c r="HE174" s="145"/>
      <c r="HF174" s="145"/>
      <c r="HG174" s="145"/>
      <c r="HH174" s="145"/>
      <c r="HI174" s="145"/>
      <c r="HJ174" s="145"/>
      <c r="HK174" s="145"/>
      <c r="HL174" s="145"/>
      <c r="HM174" s="145"/>
      <c r="HN174" s="145"/>
      <c r="HO174" s="145"/>
      <c r="HP174" s="145"/>
      <c r="HQ174" s="145"/>
      <c r="HR174" s="145"/>
      <c r="HS174" s="145"/>
      <c r="HT174" s="145"/>
      <c r="HU174" s="145"/>
      <c r="HV174" s="145"/>
      <c r="HW174" s="145"/>
      <c r="HX174" s="145"/>
      <c r="HY174" s="145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08:255" x14ac:dyDescent="0.3"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145"/>
      <c r="EX175" s="145"/>
      <c r="EY175" s="145"/>
      <c r="EZ175" s="145"/>
      <c r="FA175" s="145"/>
      <c r="FB175" s="145"/>
      <c r="FC175" s="145"/>
      <c r="FD175" s="145"/>
      <c r="FE175" s="145"/>
      <c r="FF175" s="145"/>
      <c r="FG175" s="145"/>
      <c r="FH175" s="145"/>
      <c r="FI175" s="145"/>
      <c r="FJ175" s="145"/>
      <c r="FK175" s="145"/>
      <c r="FL175" s="145"/>
      <c r="FM175" s="145"/>
      <c r="FN175" s="145"/>
      <c r="FO175" s="145"/>
      <c r="FP175" s="145"/>
      <c r="FQ175" s="145"/>
      <c r="FR175" s="145"/>
      <c r="FS175" s="145"/>
      <c r="FT175" s="145"/>
      <c r="FU175" s="145"/>
      <c r="FV175" s="145"/>
      <c r="FW175" s="145"/>
      <c r="FX175" s="145"/>
      <c r="FY175" s="145"/>
      <c r="FZ175" s="145"/>
      <c r="GA175" s="145"/>
      <c r="GB175" s="145"/>
      <c r="GC175" s="145"/>
      <c r="GD175" s="145"/>
      <c r="GE175" s="145"/>
      <c r="GF175" s="145"/>
      <c r="GG175" s="145"/>
      <c r="GH175" s="145"/>
      <c r="GI175" s="145"/>
      <c r="GJ175" s="145"/>
      <c r="GK175" s="145"/>
      <c r="GL175" s="145"/>
      <c r="GM175" s="145"/>
      <c r="GN175" s="145"/>
      <c r="GO175" s="145"/>
      <c r="GP175" s="145"/>
      <c r="GQ175" s="145"/>
      <c r="GR175" s="145"/>
      <c r="GS175" s="145"/>
      <c r="GT175" s="145"/>
      <c r="GU175" s="145"/>
      <c r="GV175" s="145"/>
      <c r="GW175" s="145"/>
      <c r="GX175" s="145"/>
      <c r="GY175" s="145"/>
      <c r="GZ175" s="145"/>
      <c r="HA175" s="145"/>
      <c r="HB175" s="145"/>
      <c r="HC175" s="145"/>
      <c r="HD175" s="145"/>
      <c r="HE175" s="145"/>
      <c r="HF175" s="145"/>
      <c r="HG175" s="145"/>
      <c r="HH175" s="145"/>
      <c r="HI175" s="145"/>
      <c r="HJ175" s="145"/>
      <c r="HK175" s="145"/>
      <c r="HL175" s="145"/>
      <c r="HM175" s="145"/>
      <c r="HN175" s="145"/>
      <c r="HO175" s="145"/>
      <c r="HP175" s="145"/>
      <c r="HQ175" s="145"/>
      <c r="HR175" s="145"/>
      <c r="HS175" s="145"/>
      <c r="HT175" s="145"/>
      <c r="HU175" s="145"/>
      <c r="HV175" s="145"/>
      <c r="HW175" s="145"/>
      <c r="HX175" s="145"/>
      <c r="HY175" s="145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08:255" x14ac:dyDescent="0.3"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  <c r="GB176" s="145"/>
      <c r="GC176" s="145"/>
      <c r="GD176" s="145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5"/>
      <c r="GO176" s="145"/>
      <c r="GP176" s="145"/>
      <c r="GQ176" s="145"/>
      <c r="GR176" s="145"/>
      <c r="GS176" s="145"/>
      <c r="GT176" s="145"/>
      <c r="GU176" s="145"/>
      <c r="GV176" s="145"/>
      <c r="GW176" s="145"/>
      <c r="GX176" s="145"/>
      <c r="GY176" s="145"/>
      <c r="GZ176" s="145"/>
      <c r="HA176" s="145"/>
      <c r="HB176" s="145"/>
      <c r="HC176" s="145"/>
      <c r="HD176" s="145"/>
      <c r="HE176" s="145"/>
      <c r="HF176" s="145"/>
      <c r="HG176" s="145"/>
      <c r="HH176" s="145"/>
      <c r="HI176" s="145"/>
      <c r="HJ176" s="145"/>
      <c r="HK176" s="145"/>
      <c r="HL176" s="145"/>
      <c r="HM176" s="145"/>
      <c r="HN176" s="145"/>
      <c r="HO176" s="145"/>
      <c r="HP176" s="145"/>
      <c r="HQ176" s="145"/>
      <c r="HR176" s="145"/>
      <c r="HS176" s="145"/>
      <c r="HT176" s="145"/>
      <c r="HU176" s="145"/>
      <c r="HV176" s="145"/>
      <c r="HW176" s="145"/>
      <c r="HX176" s="145"/>
      <c r="HY176" s="145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08:255" x14ac:dyDescent="0.3"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145"/>
      <c r="EX177" s="145"/>
      <c r="EY177" s="145"/>
      <c r="EZ177" s="145"/>
      <c r="FA177" s="145"/>
      <c r="FB177" s="145"/>
      <c r="FC177" s="145"/>
      <c r="FD177" s="145"/>
      <c r="FE177" s="145"/>
      <c r="FF177" s="145"/>
      <c r="FG177" s="145"/>
      <c r="FH177" s="145"/>
      <c r="FI177" s="145"/>
      <c r="FJ177" s="145"/>
      <c r="FK177" s="145"/>
      <c r="FL177" s="145"/>
      <c r="FM177" s="145"/>
      <c r="FN177" s="145"/>
      <c r="FO177" s="145"/>
      <c r="FP177" s="145"/>
      <c r="FQ177" s="145"/>
      <c r="FR177" s="145"/>
      <c r="FS177" s="145"/>
      <c r="FT177" s="145"/>
      <c r="FU177" s="145"/>
      <c r="FV177" s="145"/>
      <c r="FW177" s="145"/>
      <c r="FX177" s="145"/>
      <c r="FY177" s="145"/>
      <c r="FZ177" s="145"/>
      <c r="GA177" s="145"/>
      <c r="GB177" s="145"/>
      <c r="GC177" s="145"/>
      <c r="GD177" s="145"/>
      <c r="GE177" s="145"/>
      <c r="GF177" s="145"/>
      <c r="GG177" s="145"/>
      <c r="GH177" s="145"/>
      <c r="GI177" s="145"/>
      <c r="GJ177" s="145"/>
      <c r="GK177" s="145"/>
      <c r="GL177" s="145"/>
      <c r="GM177" s="145"/>
      <c r="GN177" s="145"/>
      <c r="GO177" s="145"/>
      <c r="GP177" s="145"/>
      <c r="GQ177" s="145"/>
      <c r="GR177" s="145"/>
      <c r="GS177" s="145"/>
      <c r="GT177" s="145"/>
      <c r="GU177" s="145"/>
      <c r="GV177" s="145"/>
      <c r="GW177" s="145"/>
      <c r="GX177" s="145"/>
      <c r="GY177" s="145"/>
      <c r="GZ177" s="145"/>
      <c r="HA177" s="145"/>
      <c r="HB177" s="145"/>
      <c r="HC177" s="145"/>
      <c r="HD177" s="145"/>
      <c r="HE177" s="145"/>
      <c r="HF177" s="145"/>
      <c r="HG177" s="145"/>
      <c r="HH177" s="145"/>
      <c r="HI177" s="145"/>
      <c r="HJ177" s="145"/>
      <c r="HK177" s="145"/>
      <c r="HL177" s="145"/>
      <c r="HM177" s="145"/>
      <c r="HN177" s="145"/>
      <c r="HO177" s="145"/>
      <c r="HP177" s="145"/>
      <c r="HQ177" s="145"/>
      <c r="HR177" s="145"/>
      <c r="HS177" s="145"/>
      <c r="HT177" s="145"/>
      <c r="HU177" s="145"/>
      <c r="HV177" s="145"/>
      <c r="HW177" s="145"/>
      <c r="HX177" s="145"/>
      <c r="HY177" s="145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08:255" x14ac:dyDescent="0.3"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145"/>
      <c r="EX178" s="145"/>
      <c r="EY178" s="145"/>
      <c r="EZ178" s="145"/>
      <c r="FA178" s="145"/>
      <c r="FB178" s="145"/>
      <c r="FC178" s="145"/>
      <c r="FD178" s="145"/>
      <c r="FE178" s="145"/>
      <c r="FF178" s="145"/>
      <c r="FG178" s="145"/>
      <c r="FH178" s="145"/>
      <c r="FI178" s="145"/>
      <c r="FJ178" s="145"/>
      <c r="FK178" s="145"/>
      <c r="FL178" s="145"/>
      <c r="FM178" s="145"/>
      <c r="FN178" s="145"/>
      <c r="FO178" s="145"/>
      <c r="FP178" s="145"/>
      <c r="FQ178" s="145"/>
      <c r="FR178" s="145"/>
      <c r="FS178" s="145"/>
      <c r="FT178" s="145"/>
      <c r="FU178" s="145"/>
      <c r="FV178" s="145"/>
      <c r="FW178" s="145"/>
      <c r="FX178" s="145"/>
      <c r="FY178" s="145"/>
      <c r="FZ178" s="145"/>
      <c r="GA178" s="145"/>
      <c r="GB178" s="145"/>
      <c r="GC178" s="145"/>
      <c r="GD178" s="145"/>
      <c r="GE178" s="145"/>
      <c r="GF178" s="145"/>
      <c r="GG178" s="145"/>
      <c r="GH178" s="145"/>
      <c r="GI178" s="145"/>
      <c r="GJ178" s="145"/>
      <c r="GK178" s="145"/>
      <c r="GL178" s="145"/>
      <c r="GM178" s="145"/>
      <c r="GN178" s="145"/>
      <c r="GO178" s="145"/>
      <c r="GP178" s="145"/>
      <c r="GQ178" s="145"/>
      <c r="GR178" s="145"/>
      <c r="GS178" s="145"/>
      <c r="GT178" s="145"/>
      <c r="GU178" s="145"/>
      <c r="GV178" s="145"/>
      <c r="GW178" s="145"/>
      <c r="GX178" s="145"/>
      <c r="GY178" s="145"/>
      <c r="GZ178" s="145"/>
      <c r="HA178" s="145"/>
      <c r="HB178" s="145"/>
      <c r="HC178" s="145"/>
      <c r="HD178" s="145"/>
      <c r="HE178" s="145"/>
      <c r="HF178" s="145"/>
      <c r="HG178" s="145"/>
      <c r="HH178" s="145"/>
      <c r="HI178" s="145"/>
      <c r="HJ178" s="145"/>
      <c r="HK178" s="145"/>
      <c r="HL178" s="145"/>
      <c r="HM178" s="145"/>
      <c r="HN178" s="145"/>
      <c r="HO178" s="145"/>
      <c r="HP178" s="145"/>
      <c r="HQ178" s="145"/>
      <c r="HR178" s="145"/>
      <c r="HS178" s="145"/>
      <c r="HT178" s="145"/>
      <c r="HU178" s="145"/>
      <c r="HV178" s="145"/>
      <c r="HW178" s="145"/>
      <c r="HX178" s="145"/>
      <c r="HY178" s="145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08:255" x14ac:dyDescent="0.3"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145"/>
      <c r="EX179" s="145"/>
      <c r="EY179" s="145"/>
      <c r="EZ179" s="145"/>
      <c r="FA179" s="145"/>
      <c r="FB179" s="145"/>
      <c r="FC179" s="145"/>
      <c r="FD179" s="145"/>
      <c r="FE179" s="145"/>
      <c r="FF179" s="145"/>
      <c r="FG179" s="145"/>
      <c r="FH179" s="145"/>
      <c r="FI179" s="145"/>
      <c r="FJ179" s="145"/>
      <c r="FK179" s="145"/>
      <c r="FL179" s="145"/>
      <c r="FM179" s="145"/>
      <c r="FN179" s="145"/>
      <c r="FO179" s="145"/>
      <c r="FP179" s="145"/>
      <c r="FQ179" s="145"/>
      <c r="FR179" s="145"/>
      <c r="FS179" s="145"/>
      <c r="FT179" s="145"/>
      <c r="FU179" s="145"/>
      <c r="FV179" s="145"/>
      <c r="FW179" s="145"/>
      <c r="FX179" s="145"/>
      <c r="FY179" s="145"/>
      <c r="FZ179" s="145"/>
      <c r="GA179" s="145"/>
      <c r="GB179" s="145"/>
      <c r="GC179" s="145"/>
      <c r="GD179" s="145"/>
      <c r="GE179" s="145"/>
      <c r="GF179" s="145"/>
      <c r="GG179" s="145"/>
      <c r="GH179" s="145"/>
      <c r="GI179" s="145"/>
      <c r="GJ179" s="145"/>
      <c r="GK179" s="145"/>
      <c r="GL179" s="145"/>
      <c r="GM179" s="145"/>
      <c r="GN179" s="145"/>
      <c r="GO179" s="145"/>
      <c r="GP179" s="145"/>
      <c r="GQ179" s="145"/>
      <c r="GR179" s="145"/>
      <c r="GS179" s="145"/>
      <c r="GT179" s="145"/>
      <c r="GU179" s="145"/>
      <c r="GV179" s="145"/>
      <c r="GW179" s="145"/>
      <c r="GX179" s="145"/>
      <c r="GY179" s="145"/>
      <c r="GZ179" s="145"/>
      <c r="HA179" s="145"/>
      <c r="HB179" s="145"/>
      <c r="HC179" s="145"/>
      <c r="HD179" s="145"/>
      <c r="HE179" s="145"/>
      <c r="HF179" s="145"/>
      <c r="HG179" s="145"/>
      <c r="HH179" s="145"/>
      <c r="HI179" s="145"/>
      <c r="HJ179" s="145"/>
      <c r="HK179" s="145"/>
      <c r="HL179" s="145"/>
      <c r="HM179" s="145"/>
      <c r="HN179" s="145"/>
      <c r="HO179" s="145"/>
      <c r="HP179" s="145"/>
      <c r="HQ179" s="145"/>
      <c r="HR179" s="145"/>
      <c r="HS179" s="145"/>
      <c r="HT179" s="145"/>
      <c r="HU179" s="145"/>
      <c r="HV179" s="145"/>
      <c r="HW179" s="145"/>
      <c r="HX179" s="145"/>
      <c r="HY179" s="145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08:255" x14ac:dyDescent="0.3"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145"/>
      <c r="EX180" s="145"/>
      <c r="EY180" s="145"/>
      <c r="EZ180" s="145"/>
      <c r="FA180" s="145"/>
      <c r="FB180" s="145"/>
      <c r="FC180" s="145"/>
      <c r="FD180" s="145"/>
      <c r="FE180" s="145"/>
      <c r="FF180" s="145"/>
      <c r="FG180" s="145"/>
      <c r="FH180" s="145"/>
      <c r="FI180" s="145"/>
      <c r="FJ180" s="145"/>
      <c r="FK180" s="145"/>
      <c r="FL180" s="145"/>
      <c r="FM180" s="145"/>
      <c r="FN180" s="145"/>
      <c r="FO180" s="145"/>
      <c r="FP180" s="145"/>
      <c r="FQ180" s="145"/>
      <c r="FR180" s="145"/>
      <c r="FS180" s="145"/>
      <c r="FT180" s="145"/>
      <c r="FU180" s="145"/>
      <c r="FV180" s="145"/>
      <c r="FW180" s="145"/>
      <c r="FX180" s="145"/>
      <c r="FY180" s="145"/>
      <c r="FZ180" s="145"/>
      <c r="GA180" s="145"/>
      <c r="GB180" s="145"/>
      <c r="GC180" s="145"/>
      <c r="GD180" s="145"/>
      <c r="GE180" s="145"/>
      <c r="GF180" s="145"/>
      <c r="GG180" s="145"/>
      <c r="GH180" s="145"/>
      <c r="GI180" s="145"/>
      <c r="GJ180" s="145"/>
      <c r="GK180" s="145"/>
      <c r="GL180" s="145"/>
      <c r="GM180" s="145"/>
      <c r="GN180" s="145"/>
      <c r="GO180" s="145"/>
      <c r="GP180" s="145"/>
      <c r="GQ180" s="145"/>
      <c r="GR180" s="145"/>
      <c r="GS180" s="145"/>
      <c r="GT180" s="145"/>
      <c r="GU180" s="145"/>
      <c r="GV180" s="145"/>
      <c r="GW180" s="145"/>
      <c r="GX180" s="145"/>
      <c r="GY180" s="145"/>
      <c r="GZ180" s="145"/>
      <c r="HA180" s="145"/>
      <c r="HB180" s="145"/>
      <c r="HC180" s="145"/>
      <c r="HD180" s="145"/>
      <c r="HE180" s="145"/>
      <c r="HF180" s="145"/>
      <c r="HG180" s="145"/>
      <c r="HH180" s="145"/>
      <c r="HI180" s="145"/>
      <c r="HJ180" s="145"/>
      <c r="HK180" s="145"/>
      <c r="HL180" s="145"/>
      <c r="HM180" s="145"/>
      <c r="HN180" s="145"/>
      <c r="HO180" s="145"/>
      <c r="HP180" s="145"/>
      <c r="HQ180" s="145"/>
      <c r="HR180" s="145"/>
      <c r="HS180" s="145"/>
      <c r="HT180" s="145"/>
      <c r="HU180" s="145"/>
      <c r="HV180" s="145"/>
      <c r="HW180" s="145"/>
      <c r="HX180" s="145"/>
      <c r="HY180" s="145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08:255" x14ac:dyDescent="0.3"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145"/>
      <c r="EX181" s="145"/>
      <c r="EY181" s="145"/>
      <c r="EZ181" s="145"/>
      <c r="FA181" s="145"/>
      <c r="FB181" s="145"/>
      <c r="FC181" s="145"/>
      <c r="FD181" s="145"/>
      <c r="FE181" s="145"/>
      <c r="FF181" s="145"/>
      <c r="FG181" s="145"/>
      <c r="FH181" s="145"/>
      <c r="FI181" s="145"/>
      <c r="FJ181" s="145"/>
      <c r="FK181" s="145"/>
      <c r="FL181" s="145"/>
      <c r="FM181" s="145"/>
      <c r="FN181" s="145"/>
      <c r="FO181" s="145"/>
      <c r="FP181" s="145"/>
      <c r="FQ181" s="145"/>
      <c r="FR181" s="145"/>
      <c r="FS181" s="145"/>
      <c r="FT181" s="145"/>
      <c r="FU181" s="145"/>
      <c r="FV181" s="145"/>
      <c r="FW181" s="145"/>
      <c r="FX181" s="145"/>
      <c r="FY181" s="145"/>
      <c r="FZ181" s="145"/>
      <c r="GA181" s="145"/>
      <c r="GB181" s="145"/>
      <c r="GC181" s="145"/>
      <c r="GD181" s="145"/>
      <c r="GE181" s="145"/>
      <c r="GF181" s="145"/>
      <c r="GG181" s="145"/>
      <c r="GH181" s="145"/>
      <c r="GI181" s="145"/>
      <c r="GJ181" s="145"/>
      <c r="GK181" s="145"/>
      <c r="GL181" s="145"/>
      <c r="GM181" s="145"/>
      <c r="GN181" s="145"/>
      <c r="GO181" s="145"/>
      <c r="GP181" s="145"/>
      <c r="GQ181" s="145"/>
      <c r="GR181" s="145"/>
      <c r="GS181" s="145"/>
      <c r="GT181" s="145"/>
      <c r="GU181" s="145"/>
      <c r="GV181" s="145"/>
      <c r="GW181" s="145"/>
      <c r="GX181" s="145"/>
      <c r="GY181" s="145"/>
      <c r="GZ181" s="145"/>
      <c r="HA181" s="145"/>
      <c r="HB181" s="145"/>
      <c r="HC181" s="145"/>
      <c r="HD181" s="145"/>
      <c r="HE181" s="145"/>
      <c r="HF181" s="145"/>
      <c r="HG181" s="145"/>
      <c r="HH181" s="145"/>
      <c r="HI181" s="145"/>
      <c r="HJ181" s="145"/>
      <c r="HK181" s="145"/>
      <c r="HL181" s="145"/>
      <c r="HM181" s="145"/>
      <c r="HN181" s="145"/>
      <c r="HO181" s="145"/>
      <c r="HP181" s="145"/>
      <c r="HQ181" s="145"/>
      <c r="HR181" s="145"/>
      <c r="HS181" s="145"/>
      <c r="HT181" s="145"/>
      <c r="HU181" s="145"/>
      <c r="HV181" s="145"/>
      <c r="HW181" s="145"/>
      <c r="HX181" s="145"/>
      <c r="HY181" s="145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08:255" x14ac:dyDescent="0.3"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145"/>
      <c r="EX182" s="145"/>
      <c r="EY182" s="145"/>
      <c r="EZ182" s="145"/>
      <c r="FA182" s="145"/>
      <c r="FB182" s="145"/>
      <c r="FC182" s="145"/>
      <c r="FD182" s="145"/>
      <c r="FE182" s="145"/>
      <c r="FF182" s="145"/>
      <c r="FG182" s="145"/>
      <c r="FH182" s="145"/>
      <c r="FI182" s="145"/>
      <c r="FJ182" s="145"/>
      <c r="FK182" s="145"/>
      <c r="FL182" s="145"/>
      <c r="FM182" s="145"/>
      <c r="FN182" s="145"/>
      <c r="FO182" s="145"/>
      <c r="FP182" s="145"/>
      <c r="FQ182" s="145"/>
      <c r="FR182" s="145"/>
      <c r="FS182" s="145"/>
      <c r="FT182" s="145"/>
      <c r="FU182" s="145"/>
      <c r="FV182" s="145"/>
      <c r="FW182" s="145"/>
      <c r="FX182" s="145"/>
      <c r="FY182" s="145"/>
      <c r="FZ182" s="145"/>
      <c r="GA182" s="145"/>
      <c r="GB182" s="145"/>
      <c r="GC182" s="145"/>
      <c r="GD182" s="145"/>
      <c r="GE182" s="145"/>
      <c r="GF182" s="145"/>
      <c r="GG182" s="145"/>
      <c r="GH182" s="145"/>
      <c r="GI182" s="145"/>
      <c r="GJ182" s="145"/>
      <c r="GK182" s="145"/>
      <c r="GL182" s="145"/>
      <c r="GM182" s="145"/>
      <c r="GN182" s="145"/>
      <c r="GO182" s="145"/>
      <c r="GP182" s="145"/>
      <c r="GQ182" s="145"/>
      <c r="GR182" s="145"/>
      <c r="GS182" s="145"/>
      <c r="GT182" s="145"/>
      <c r="GU182" s="145"/>
      <c r="GV182" s="145"/>
      <c r="GW182" s="145"/>
      <c r="GX182" s="145"/>
      <c r="GY182" s="145"/>
      <c r="GZ182" s="145"/>
      <c r="HA182" s="145"/>
      <c r="HB182" s="145"/>
      <c r="HC182" s="145"/>
      <c r="HD182" s="145"/>
      <c r="HE182" s="145"/>
      <c r="HF182" s="145"/>
      <c r="HG182" s="145"/>
      <c r="HH182" s="145"/>
      <c r="HI182" s="145"/>
      <c r="HJ182" s="145"/>
      <c r="HK182" s="145"/>
      <c r="HL182" s="145"/>
      <c r="HM182" s="145"/>
      <c r="HN182" s="145"/>
      <c r="HO182" s="145"/>
      <c r="HP182" s="145"/>
      <c r="HQ182" s="145"/>
      <c r="HR182" s="145"/>
      <c r="HS182" s="145"/>
      <c r="HT182" s="145"/>
      <c r="HU182" s="145"/>
      <c r="HV182" s="145"/>
      <c r="HW182" s="145"/>
      <c r="HX182" s="145"/>
      <c r="HY182" s="145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08:255" x14ac:dyDescent="0.3"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145"/>
      <c r="EX183" s="145"/>
      <c r="EY183" s="145"/>
      <c r="EZ183" s="145"/>
      <c r="FA183" s="145"/>
      <c r="FB183" s="145"/>
      <c r="FC183" s="145"/>
      <c r="FD183" s="145"/>
      <c r="FE183" s="145"/>
      <c r="FF183" s="145"/>
      <c r="FG183" s="145"/>
      <c r="FH183" s="145"/>
      <c r="FI183" s="145"/>
      <c r="FJ183" s="145"/>
      <c r="FK183" s="145"/>
      <c r="FL183" s="145"/>
      <c r="FM183" s="145"/>
      <c r="FN183" s="145"/>
      <c r="FO183" s="145"/>
      <c r="FP183" s="145"/>
      <c r="FQ183" s="145"/>
      <c r="FR183" s="145"/>
      <c r="FS183" s="145"/>
      <c r="FT183" s="145"/>
      <c r="FU183" s="145"/>
      <c r="FV183" s="145"/>
      <c r="FW183" s="145"/>
      <c r="FX183" s="145"/>
      <c r="FY183" s="145"/>
      <c r="FZ183" s="145"/>
      <c r="GA183" s="145"/>
      <c r="GB183" s="145"/>
      <c r="GC183" s="145"/>
      <c r="GD183" s="145"/>
      <c r="GE183" s="145"/>
      <c r="GF183" s="145"/>
      <c r="GG183" s="145"/>
      <c r="GH183" s="145"/>
      <c r="GI183" s="145"/>
      <c r="GJ183" s="145"/>
      <c r="GK183" s="145"/>
      <c r="GL183" s="145"/>
      <c r="GM183" s="145"/>
      <c r="GN183" s="145"/>
      <c r="GO183" s="145"/>
      <c r="GP183" s="145"/>
      <c r="GQ183" s="145"/>
      <c r="GR183" s="145"/>
      <c r="GS183" s="145"/>
      <c r="GT183" s="145"/>
      <c r="GU183" s="145"/>
      <c r="GV183" s="145"/>
      <c r="GW183" s="145"/>
      <c r="GX183" s="145"/>
      <c r="GY183" s="145"/>
      <c r="GZ183" s="145"/>
      <c r="HA183" s="145"/>
      <c r="HB183" s="145"/>
      <c r="HC183" s="145"/>
      <c r="HD183" s="145"/>
      <c r="HE183" s="145"/>
      <c r="HF183" s="145"/>
      <c r="HG183" s="145"/>
      <c r="HH183" s="145"/>
      <c r="HI183" s="145"/>
      <c r="HJ183" s="145"/>
      <c r="HK183" s="145"/>
      <c r="HL183" s="145"/>
      <c r="HM183" s="145"/>
      <c r="HN183" s="145"/>
      <c r="HO183" s="145"/>
      <c r="HP183" s="145"/>
      <c r="HQ183" s="145"/>
      <c r="HR183" s="145"/>
      <c r="HS183" s="145"/>
      <c r="HT183" s="145"/>
      <c r="HU183" s="145"/>
      <c r="HV183" s="145"/>
      <c r="HW183" s="145"/>
      <c r="HX183" s="145"/>
      <c r="HY183" s="145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08:255" x14ac:dyDescent="0.3"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145"/>
      <c r="EX184" s="145"/>
      <c r="EY184" s="145"/>
      <c r="EZ184" s="145"/>
      <c r="FA184" s="145"/>
      <c r="FB184" s="145"/>
      <c r="FC184" s="145"/>
      <c r="FD184" s="145"/>
      <c r="FE184" s="145"/>
      <c r="FF184" s="145"/>
      <c r="FG184" s="145"/>
      <c r="FH184" s="145"/>
      <c r="FI184" s="145"/>
      <c r="FJ184" s="145"/>
      <c r="FK184" s="145"/>
      <c r="FL184" s="145"/>
      <c r="FM184" s="145"/>
      <c r="FN184" s="145"/>
      <c r="FO184" s="145"/>
      <c r="FP184" s="145"/>
      <c r="FQ184" s="145"/>
      <c r="FR184" s="145"/>
      <c r="FS184" s="145"/>
      <c r="FT184" s="145"/>
      <c r="FU184" s="145"/>
      <c r="FV184" s="145"/>
      <c r="FW184" s="145"/>
      <c r="FX184" s="145"/>
      <c r="FY184" s="145"/>
      <c r="FZ184" s="145"/>
      <c r="GA184" s="145"/>
      <c r="GB184" s="145"/>
      <c r="GC184" s="145"/>
      <c r="GD184" s="145"/>
      <c r="GE184" s="145"/>
      <c r="GF184" s="145"/>
      <c r="GG184" s="145"/>
      <c r="GH184" s="145"/>
      <c r="GI184" s="145"/>
      <c r="GJ184" s="145"/>
      <c r="GK184" s="145"/>
      <c r="GL184" s="145"/>
      <c r="GM184" s="145"/>
      <c r="GN184" s="145"/>
      <c r="GO184" s="145"/>
      <c r="GP184" s="145"/>
      <c r="GQ184" s="145"/>
      <c r="GR184" s="145"/>
      <c r="GS184" s="145"/>
      <c r="GT184" s="145"/>
      <c r="GU184" s="145"/>
      <c r="GV184" s="145"/>
      <c r="GW184" s="145"/>
      <c r="GX184" s="145"/>
      <c r="GY184" s="145"/>
      <c r="GZ184" s="145"/>
      <c r="HA184" s="145"/>
      <c r="HB184" s="145"/>
      <c r="HC184" s="145"/>
      <c r="HD184" s="145"/>
      <c r="HE184" s="145"/>
      <c r="HF184" s="145"/>
      <c r="HG184" s="145"/>
      <c r="HH184" s="145"/>
      <c r="HI184" s="145"/>
      <c r="HJ184" s="145"/>
      <c r="HK184" s="145"/>
      <c r="HL184" s="145"/>
      <c r="HM184" s="145"/>
      <c r="HN184" s="145"/>
      <c r="HO184" s="145"/>
      <c r="HP184" s="145"/>
      <c r="HQ184" s="145"/>
      <c r="HR184" s="145"/>
      <c r="HS184" s="145"/>
      <c r="HT184" s="145"/>
      <c r="HU184" s="145"/>
      <c r="HV184" s="145"/>
      <c r="HW184" s="145"/>
      <c r="HX184" s="145"/>
      <c r="HY184" s="145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08:255" x14ac:dyDescent="0.3"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145"/>
      <c r="EX185" s="145"/>
      <c r="EY185" s="145"/>
      <c r="EZ185" s="145"/>
      <c r="FA185" s="145"/>
      <c r="FB185" s="145"/>
      <c r="FC185" s="145"/>
      <c r="FD185" s="145"/>
      <c r="FE185" s="145"/>
      <c r="FF185" s="145"/>
      <c r="FG185" s="145"/>
      <c r="FH185" s="145"/>
      <c r="FI185" s="145"/>
      <c r="FJ185" s="145"/>
      <c r="FK185" s="145"/>
      <c r="FL185" s="145"/>
      <c r="FM185" s="145"/>
      <c r="FN185" s="145"/>
      <c r="FO185" s="145"/>
      <c r="FP185" s="145"/>
      <c r="FQ185" s="145"/>
      <c r="FR185" s="145"/>
      <c r="FS185" s="145"/>
      <c r="FT185" s="145"/>
      <c r="FU185" s="145"/>
      <c r="FV185" s="145"/>
      <c r="FW185" s="145"/>
      <c r="FX185" s="145"/>
      <c r="FY185" s="145"/>
      <c r="FZ185" s="145"/>
      <c r="GA185" s="145"/>
      <c r="GB185" s="145"/>
      <c r="GC185" s="145"/>
      <c r="GD185" s="145"/>
      <c r="GE185" s="145"/>
      <c r="GF185" s="145"/>
      <c r="GG185" s="145"/>
      <c r="GH185" s="145"/>
      <c r="GI185" s="145"/>
      <c r="GJ185" s="145"/>
      <c r="GK185" s="145"/>
      <c r="GL185" s="145"/>
      <c r="GM185" s="145"/>
      <c r="GN185" s="145"/>
      <c r="GO185" s="145"/>
      <c r="GP185" s="145"/>
      <c r="GQ185" s="145"/>
      <c r="GR185" s="145"/>
      <c r="GS185" s="145"/>
      <c r="GT185" s="145"/>
      <c r="GU185" s="145"/>
      <c r="GV185" s="145"/>
      <c r="GW185" s="145"/>
      <c r="GX185" s="145"/>
      <c r="GY185" s="145"/>
      <c r="GZ185" s="145"/>
      <c r="HA185" s="145"/>
      <c r="HB185" s="145"/>
      <c r="HC185" s="145"/>
      <c r="HD185" s="145"/>
      <c r="HE185" s="145"/>
      <c r="HF185" s="145"/>
      <c r="HG185" s="145"/>
      <c r="HH185" s="145"/>
      <c r="HI185" s="145"/>
      <c r="HJ185" s="145"/>
      <c r="HK185" s="145"/>
      <c r="HL185" s="145"/>
      <c r="HM185" s="145"/>
      <c r="HN185" s="145"/>
      <c r="HO185" s="145"/>
      <c r="HP185" s="145"/>
      <c r="HQ185" s="145"/>
      <c r="HR185" s="145"/>
      <c r="HS185" s="145"/>
      <c r="HT185" s="145"/>
      <c r="HU185" s="145"/>
      <c r="HV185" s="145"/>
      <c r="HW185" s="145"/>
      <c r="HX185" s="145"/>
      <c r="HY185" s="145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08:255" x14ac:dyDescent="0.3"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145"/>
      <c r="EX186" s="145"/>
      <c r="EY186" s="145"/>
      <c r="EZ186" s="145"/>
      <c r="FA186" s="145"/>
      <c r="FB186" s="145"/>
      <c r="FC186" s="145"/>
      <c r="FD186" s="145"/>
      <c r="FE186" s="145"/>
      <c r="FF186" s="145"/>
      <c r="FG186" s="145"/>
      <c r="FH186" s="145"/>
      <c r="FI186" s="145"/>
      <c r="FJ186" s="145"/>
      <c r="FK186" s="145"/>
      <c r="FL186" s="145"/>
      <c r="FM186" s="145"/>
      <c r="FN186" s="145"/>
      <c r="FO186" s="145"/>
      <c r="FP186" s="145"/>
      <c r="FQ186" s="145"/>
      <c r="FR186" s="145"/>
      <c r="FS186" s="145"/>
      <c r="FT186" s="145"/>
      <c r="FU186" s="145"/>
      <c r="FV186" s="145"/>
      <c r="FW186" s="145"/>
      <c r="FX186" s="145"/>
      <c r="FY186" s="145"/>
      <c r="FZ186" s="145"/>
      <c r="GA186" s="145"/>
      <c r="GB186" s="145"/>
      <c r="GC186" s="145"/>
      <c r="GD186" s="145"/>
      <c r="GE186" s="145"/>
      <c r="GF186" s="145"/>
      <c r="GG186" s="145"/>
      <c r="GH186" s="145"/>
      <c r="GI186" s="145"/>
      <c r="GJ186" s="145"/>
      <c r="GK186" s="145"/>
      <c r="GL186" s="145"/>
      <c r="GM186" s="145"/>
      <c r="GN186" s="145"/>
      <c r="GO186" s="145"/>
      <c r="GP186" s="145"/>
      <c r="GQ186" s="145"/>
      <c r="GR186" s="145"/>
      <c r="GS186" s="145"/>
      <c r="GT186" s="145"/>
      <c r="GU186" s="145"/>
      <c r="GV186" s="145"/>
      <c r="GW186" s="145"/>
      <c r="GX186" s="145"/>
      <c r="GY186" s="145"/>
      <c r="GZ186" s="145"/>
      <c r="HA186" s="145"/>
      <c r="HB186" s="145"/>
      <c r="HC186" s="145"/>
      <c r="HD186" s="145"/>
      <c r="HE186" s="145"/>
      <c r="HF186" s="145"/>
      <c r="HG186" s="145"/>
      <c r="HH186" s="145"/>
      <c r="HI186" s="145"/>
      <c r="HJ186" s="145"/>
      <c r="HK186" s="145"/>
      <c r="HL186" s="145"/>
      <c r="HM186" s="145"/>
      <c r="HN186" s="145"/>
      <c r="HO186" s="145"/>
      <c r="HP186" s="145"/>
      <c r="HQ186" s="145"/>
      <c r="HR186" s="145"/>
      <c r="HS186" s="145"/>
      <c r="HT186" s="145"/>
      <c r="HU186" s="145"/>
      <c r="HV186" s="145"/>
      <c r="HW186" s="145"/>
      <c r="HX186" s="145"/>
      <c r="HY186" s="145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08:255" x14ac:dyDescent="0.3"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145"/>
      <c r="EX187" s="145"/>
      <c r="EY187" s="145"/>
      <c r="EZ187" s="145"/>
      <c r="FA187" s="145"/>
      <c r="FB187" s="145"/>
      <c r="FC187" s="145"/>
      <c r="FD187" s="145"/>
      <c r="FE187" s="145"/>
      <c r="FF187" s="145"/>
      <c r="FG187" s="145"/>
      <c r="FH187" s="145"/>
      <c r="FI187" s="145"/>
      <c r="FJ187" s="145"/>
      <c r="FK187" s="145"/>
      <c r="FL187" s="145"/>
      <c r="FM187" s="145"/>
      <c r="FN187" s="145"/>
      <c r="FO187" s="145"/>
      <c r="FP187" s="145"/>
      <c r="FQ187" s="145"/>
      <c r="FR187" s="145"/>
      <c r="FS187" s="145"/>
      <c r="FT187" s="145"/>
      <c r="FU187" s="145"/>
      <c r="FV187" s="145"/>
      <c r="FW187" s="145"/>
      <c r="FX187" s="145"/>
      <c r="FY187" s="145"/>
      <c r="FZ187" s="145"/>
      <c r="GA187" s="145"/>
      <c r="GB187" s="145"/>
      <c r="GC187" s="145"/>
      <c r="GD187" s="145"/>
      <c r="GE187" s="145"/>
      <c r="GF187" s="145"/>
      <c r="GG187" s="145"/>
      <c r="GH187" s="145"/>
      <c r="GI187" s="145"/>
      <c r="GJ187" s="145"/>
      <c r="GK187" s="145"/>
      <c r="GL187" s="145"/>
      <c r="GM187" s="145"/>
      <c r="GN187" s="145"/>
      <c r="GO187" s="145"/>
      <c r="GP187" s="145"/>
      <c r="GQ187" s="145"/>
      <c r="GR187" s="145"/>
      <c r="GS187" s="145"/>
      <c r="GT187" s="145"/>
      <c r="GU187" s="145"/>
      <c r="GV187" s="145"/>
      <c r="GW187" s="145"/>
      <c r="GX187" s="145"/>
      <c r="GY187" s="145"/>
      <c r="GZ187" s="145"/>
      <c r="HA187" s="145"/>
      <c r="HB187" s="145"/>
      <c r="HC187" s="145"/>
      <c r="HD187" s="145"/>
      <c r="HE187" s="145"/>
      <c r="HF187" s="145"/>
      <c r="HG187" s="145"/>
      <c r="HH187" s="145"/>
      <c r="HI187" s="145"/>
      <c r="HJ187" s="145"/>
      <c r="HK187" s="145"/>
      <c r="HL187" s="145"/>
      <c r="HM187" s="145"/>
      <c r="HN187" s="145"/>
      <c r="HO187" s="145"/>
      <c r="HP187" s="145"/>
      <c r="HQ187" s="145"/>
      <c r="HR187" s="145"/>
      <c r="HS187" s="145"/>
      <c r="HT187" s="145"/>
      <c r="HU187" s="145"/>
      <c r="HV187" s="145"/>
      <c r="HW187" s="145"/>
      <c r="HX187" s="145"/>
      <c r="HY187" s="145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08:255" x14ac:dyDescent="0.3"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145"/>
      <c r="EX188" s="145"/>
      <c r="EY188" s="145"/>
      <c r="EZ188" s="145"/>
      <c r="FA188" s="145"/>
      <c r="FB188" s="145"/>
      <c r="FC188" s="145"/>
      <c r="FD188" s="145"/>
      <c r="FE188" s="145"/>
      <c r="FF188" s="145"/>
      <c r="FG188" s="145"/>
      <c r="FH188" s="145"/>
      <c r="FI188" s="145"/>
      <c r="FJ188" s="145"/>
      <c r="FK188" s="145"/>
      <c r="FL188" s="145"/>
      <c r="FM188" s="145"/>
      <c r="FN188" s="145"/>
      <c r="FO188" s="145"/>
      <c r="FP188" s="145"/>
      <c r="FQ188" s="145"/>
      <c r="FR188" s="145"/>
      <c r="FS188" s="145"/>
      <c r="FT188" s="145"/>
      <c r="FU188" s="145"/>
      <c r="FV188" s="145"/>
      <c r="FW188" s="145"/>
      <c r="FX188" s="145"/>
      <c r="FY188" s="145"/>
      <c r="FZ188" s="145"/>
      <c r="GA188" s="145"/>
      <c r="GB188" s="145"/>
      <c r="GC188" s="145"/>
      <c r="GD188" s="145"/>
      <c r="GE188" s="145"/>
      <c r="GF188" s="145"/>
      <c r="GG188" s="145"/>
      <c r="GH188" s="145"/>
      <c r="GI188" s="145"/>
      <c r="GJ188" s="145"/>
      <c r="GK188" s="145"/>
      <c r="GL188" s="145"/>
      <c r="GM188" s="145"/>
      <c r="GN188" s="145"/>
      <c r="GO188" s="145"/>
      <c r="GP188" s="145"/>
      <c r="GQ188" s="145"/>
      <c r="GR188" s="145"/>
      <c r="GS188" s="145"/>
      <c r="GT188" s="145"/>
      <c r="GU188" s="145"/>
      <c r="GV188" s="145"/>
      <c r="GW188" s="145"/>
      <c r="GX188" s="145"/>
      <c r="GY188" s="145"/>
      <c r="GZ188" s="145"/>
      <c r="HA188" s="145"/>
      <c r="HB188" s="145"/>
      <c r="HC188" s="145"/>
      <c r="HD188" s="145"/>
      <c r="HE188" s="145"/>
      <c r="HF188" s="145"/>
      <c r="HG188" s="145"/>
      <c r="HH188" s="145"/>
      <c r="HI188" s="145"/>
      <c r="HJ188" s="145"/>
      <c r="HK188" s="145"/>
      <c r="HL188" s="145"/>
      <c r="HM188" s="145"/>
      <c r="HN188" s="145"/>
      <c r="HO188" s="145"/>
      <c r="HP188" s="145"/>
      <c r="HQ188" s="145"/>
      <c r="HR188" s="145"/>
      <c r="HS188" s="145"/>
      <c r="HT188" s="145"/>
      <c r="HU188" s="145"/>
      <c r="HV188" s="145"/>
      <c r="HW188" s="145"/>
      <c r="HX188" s="145"/>
      <c r="HY188" s="145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08:255" x14ac:dyDescent="0.3"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145"/>
      <c r="EX189" s="145"/>
      <c r="EY189" s="145"/>
      <c r="EZ189" s="145"/>
      <c r="FA189" s="145"/>
      <c r="FB189" s="145"/>
      <c r="FC189" s="145"/>
      <c r="FD189" s="145"/>
      <c r="FE189" s="145"/>
      <c r="FF189" s="145"/>
      <c r="FG189" s="145"/>
      <c r="FH189" s="145"/>
      <c r="FI189" s="145"/>
      <c r="FJ189" s="145"/>
      <c r="FK189" s="145"/>
      <c r="FL189" s="145"/>
      <c r="FM189" s="145"/>
      <c r="FN189" s="145"/>
      <c r="FO189" s="145"/>
      <c r="FP189" s="145"/>
      <c r="FQ189" s="145"/>
      <c r="FR189" s="145"/>
      <c r="FS189" s="145"/>
      <c r="FT189" s="145"/>
      <c r="FU189" s="145"/>
      <c r="FV189" s="145"/>
      <c r="FW189" s="145"/>
      <c r="FX189" s="145"/>
      <c r="FY189" s="145"/>
      <c r="FZ189" s="145"/>
      <c r="GA189" s="145"/>
      <c r="GB189" s="145"/>
      <c r="GC189" s="145"/>
      <c r="GD189" s="145"/>
      <c r="GE189" s="145"/>
      <c r="GF189" s="145"/>
      <c r="GG189" s="145"/>
      <c r="GH189" s="145"/>
      <c r="GI189" s="145"/>
      <c r="GJ189" s="145"/>
      <c r="GK189" s="145"/>
      <c r="GL189" s="145"/>
      <c r="GM189" s="145"/>
      <c r="GN189" s="145"/>
      <c r="GO189" s="145"/>
      <c r="GP189" s="145"/>
      <c r="GQ189" s="145"/>
      <c r="GR189" s="145"/>
      <c r="GS189" s="145"/>
      <c r="GT189" s="145"/>
      <c r="GU189" s="145"/>
      <c r="GV189" s="145"/>
      <c r="GW189" s="145"/>
      <c r="GX189" s="145"/>
      <c r="GY189" s="145"/>
      <c r="GZ189" s="145"/>
      <c r="HA189" s="145"/>
      <c r="HB189" s="145"/>
      <c r="HC189" s="145"/>
      <c r="HD189" s="145"/>
      <c r="HE189" s="145"/>
      <c r="HF189" s="145"/>
      <c r="HG189" s="145"/>
      <c r="HH189" s="145"/>
      <c r="HI189" s="145"/>
      <c r="HJ189" s="145"/>
      <c r="HK189" s="145"/>
      <c r="HL189" s="145"/>
      <c r="HM189" s="145"/>
      <c r="HN189" s="145"/>
      <c r="HO189" s="145"/>
      <c r="HP189" s="145"/>
      <c r="HQ189" s="145"/>
      <c r="HR189" s="145"/>
      <c r="HS189" s="145"/>
      <c r="HT189" s="145"/>
      <c r="HU189" s="145"/>
      <c r="HV189" s="145"/>
      <c r="HW189" s="145"/>
      <c r="HX189" s="145"/>
      <c r="HY189" s="145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08:255" x14ac:dyDescent="0.3"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145"/>
      <c r="EX190" s="145"/>
      <c r="EY190" s="145"/>
      <c r="EZ190" s="145"/>
      <c r="FA190" s="145"/>
      <c r="FB190" s="145"/>
      <c r="FC190" s="145"/>
      <c r="FD190" s="145"/>
      <c r="FE190" s="145"/>
      <c r="FF190" s="145"/>
      <c r="FG190" s="145"/>
      <c r="FH190" s="145"/>
      <c r="FI190" s="145"/>
      <c r="FJ190" s="145"/>
      <c r="FK190" s="145"/>
      <c r="FL190" s="145"/>
      <c r="FM190" s="145"/>
      <c r="FN190" s="145"/>
      <c r="FO190" s="145"/>
      <c r="FP190" s="145"/>
      <c r="FQ190" s="145"/>
      <c r="FR190" s="145"/>
      <c r="FS190" s="145"/>
      <c r="FT190" s="145"/>
      <c r="FU190" s="145"/>
      <c r="FV190" s="145"/>
      <c r="FW190" s="145"/>
      <c r="FX190" s="145"/>
      <c r="FY190" s="145"/>
      <c r="FZ190" s="145"/>
      <c r="GA190" s="145"/>
      <c r="GB190" s="145"/>
      <c r="GC190" s="145"/>
      <c r="GD190" s="145"/>
      <c r="GE190" s="145"/>
      <c r="GF190" s="145"/>
      <c r="GG190" s="145"/>
      <c r="GH190" s="145"/>
      <c r="GI190" s="145"/>
      <c r="GJ190" s="145"/>
      <c r="GK190" s="145"/>
      <c r="GL190" s="145"/>
      <c r="GM190" s="145"/>
      <c r="GN190" s="145"/>
      <c r="GO190" s="145"/>
      <c r="GP190" s="145"/>
      <c r="GQ190" s="145"/>
      <c r="GR190" s="145"/>
      <c r="GS190" s="145"/>
      <c r="GT190" s="145"/>
      <c r="GU190" s="145"/>
      <c r="GV190" s="145"/>
      <c r="GW190" s="145"/>
      <c r="GX190" s="145"/>
      <c r="GY190" s="145"/>
      <c r="GZ190" s="145"/>
      <c r="HA190" s="145"/>
      <c r="HB190" s="145"/>
      <c r="HC190" s="145"/>
      <c r="HD190" s="145"/>
      <c r="HE190" s="145"/>
      <c r="HF190" s="145"/>
      <c r="HG190" s="145"/>
      <c r="HH190" s="145"/>
      <c r="HI190" s="145"/>
      <c r="HJ190" s="145"/>
      <c r="HK190" s="145"/>
      <c r="HL190" s="145"/>
      <c r="HM190" s="145"/>
      <c r="HN190" s="145"/>
      <c r="HO190" s="145"/>
      <c r="HP190" s="145"/>
      <c r="HQ190" s="145"/>
      <c r="HR190" s="145"/>
      <c r="HS190" s="145"/>
      <c r="HT190" s="145"/>
      <c r="HU190" s="145"/>
      <c r="HV190" s="145"/>
      <c r="HW190" s="145"/>
      <c r="HX190" s="145"/>
      <c r="HY190" s="145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08:255" x14ac:dyDescent="0.3"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145"/>
      <c r="EX191" s="145"/>
      <c r="EY191" s="145"/>
      <c r="EZ191" s="145"/>
      <c r="FA191" s="145"/>
      <c r="FB191" s="145"/>
      <c r="FC191" s="145"/>
      <c r="FD191" s="145"/>
      <c r="FE191" s="145"/>
      <c r="FF191" s="145"/>
      <c r="FG191" s="145"/>
      <c r="FH191" s="145"/>
      <c r="FI191" s="145"/>
      <c r="FJ191" s="145"/>
      <c r="FK191" s="145"/>
      <c r="FL191" s="145"/>
      <c r="FM191" s="145"/>
      <c r="FN191" s="145"/>
      <c r="FO191" s="145"/>
      <c r="FP191" s="145"/>
      <c r="FQ191" s="145"/>
      <c r="FR191" s="145"/>
      <c r="FS191" s="145"/>
      <c r="FT191" s="145"/>
      <c r="FU191" s="145"/>
      <c r="FV191" s="145"/>
      <c r="FW191" s="145"/>
      <c r="FX191" s="145"/>
      <c r="FY191" s="145"/>
      <c r="FZ191" s="145"/>
      <c r="GA191" s="145"/>
      <c r="GB191" s="145"/>
      <c r="GC191" s="145"/>
      <c r="GD191" s="145"/>
      <c r="GE191" s="145"/>
      <c r="GF191" s="145"/>
      <c r="GG191" s="145"/>
      <c r="GH191" s="145"/>
      <c r="GI191" s="145"/>
      <c r="GJ191" s="145"/>
      <c r="GK191" s="145"/>
      <c r="GL191" s="145"/>
      <c r="GM191" s="145"/>
      <c r="GN191" s="145"/>
      <c r="GO191" s="145"/>
      <c r="GP191" s="145"/>
      <c r="GQ191" s="145"/>
      <c r="GR191" s="145"/>
      <c r="GS191" s="145"/>
      <c r="GT191" s="145"/>
      <c r="GU191" s="145"/>
      <c r="GV191" s="145"/>
      <c r="GW191" s="145"/>
      <c r="GX191" s="145"/>
      <c r="GY191" s="145"/>
      <c r="GZ191" s="145"/>
      <c r="HA191" s="145"/>
      <c r="HB191" s="145"/>
      <c r="HC191" s="145"/>
      <c r="HD191" s="145"/>
      <c r="HE191" s="145"/>
      <c r="HF191" s="145"/>
      <c r="HG191" s="145"/>
      <c r="HH191" s="145"/>
      <c r="HI191" s="145"/>
      <c r="HJ191" s="145"/>
      <c r="HK191" s="145"/>
      <c r="HL191" s="145"/>
      <c r="HM191" s="145"/>
      <c r="HN191" s="145"/>
      <c r="HO191" s="145"/>
      <c r="HP191" s="145"/>
      <c r="HQ191" s="145"/>
      <c r="HR191" s="145"/>
      <c r="HS191" s="145"/>
      <c r="HT191" s="145"/>
      <c r="HU191" s="145"/>
      <c r="HV191" s="145"/>
      <c r="HW191" s="145"/>
      <c r="HX191" s="145"/>
      <c r="HY191" s="145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08:255" x14ac:dyDescent="0.3"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145"/>
      <c r="EX192" s="145"/>
      <c r="EY192" s="145"/>
      <c r="EZ192" s="145"/>
      <c r="FA192" s="145"/>
      <c r="FB192" s="145"/>
      <c r="FC192" s="145"/>
      <c r="FD192" s="145"/>
      <c r="FE192" s="145"/>
      <c r="FF192" s="145"/>
      <c r="FG192" s="145"/>
      <c r="FH192" s="145"/>
      <c r="FI192" s="145"/>
      <c r="FJ192" s="145"/>
      <c r="FK192" s="145"/>
      <c r="FL192" s="145"/>
      <c r="FM192" s="145"/>
      <c r="FN192" s="145"/>
      <c r="FO192" s="145"/>
      <c r="FP192" s="145"/>
      <c r="FQ192" s="145"/>
      <c r="FR192" s="145"/>
      <c r="FS192" s="145"/>
      <c r="FT192" s="145"/>
      <c r="FU192" s="145"/>
      <c r="FV192" s="145"/>
      <c r="FW192" s="145"/>
      <c r="FX192" s="145"/>
      <c r="FY192" s="145"/>
      <c r="FZ192" s="145"/>
      <c r="GA192" s="145"/>
      <c r="GB192" s="145"/>
      <c r="GC192" s="145"/>
      <c r="GD192" s="145"/>
      <c r="GE192" s="145"/>
      <c r="GF192" s="145"/>
      <c r="GG192" s="145"/>
      <c r="GH192" s="145"/>
      <c r="GI192" s="145"/>
      <c r="GJ192" s="145"/>
      <c r="GK192" s="145"/>
      <c r="GL192" s="145"/>
      <c r="GM192" s="145"/>
      <c r="GN192" s="145"/>
      <c r="GO192" s="145"/>
      <c r="GP192" s="145"/>
      <c r="GQ192" s="145"/>
      <c r="GR192" s="145"/>
      <c r="GS192" s="145"/>
      <c r="GT192" s="145"/>
      <c r="GU192" s="145"/>
      <c r="GV192" s="145"/>
      <c r="GW192" s="145"/>
      <c r="GX192" s="145"/>
      <c r="GY192" s="145"/>
      <c r="GZ192" s="145"/>
      <c r="HA192" s="145"/>
      <c r="HB192" s="145"/>
      <c r="HC192" s="145"/>
      <c r="HD192" s="145"/>
      <c r="HE192" s="145"/>
      <c r="HF192" s="145"/>
      <c r="HG192" s="145"/>
      <c r="HH192" s="145"/>
      <c r="HI192" s="145"/>
      <c r="HJ192" s="145"/>
      <c r="HK192" s="145"/>
      <c r="HL192" s="145"/>
      <c r="HM192" s="145"/>
      <c r="HN192" s="145"/>
      <c r="HO192" s="145"/>
      <c r="HP192" s="145"/>
      <c r="HQ192" s="145"/>
      <c r="HR192" s="145"/>
      <c r="HS192" s="145"/>
      <c r="HT192" s="145"/>
      <c r="HU192" s="145"/>
      <c r="HV192" s="145"/>
      <c r="HW192" s="145"/>
      <c r="HX192" s="145"/>
      <c r="HY192" s="145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08:255" x14ac:dyDescent="0.3"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145"/>
      <c r="EX193" s="145"/>
      <c r="EY193" s="145"/>
      <c r="EZ193" s="145"/>
      <c r="FA193" s="145"/>
      <c r="FB193" s="145"/>
      <c r="FC193" s="145"/>
      <c r="FD193" s="145"/>
      <c r="FE193" s="145"/>
      <c r="FF193" s="145"/>
      <c r="FG193" s="145"/>
      <c r="FH193" s="145"/>
      <c r="FI193" s="145"/>
      <c r="FJ193" s="145"/>
      <c r="FK193" s="145"/>
      <c r="FL193" s="145"/>
      <c r="FM193" s="145"/>
      <c r="FN193" s="145"/>
      <c r="FO193" s="145"/>
      <c r="FP193" s="145"/>
      <c r="FQ193" s="145"/>
      <c r="FR193" s="145"/>
      <c r="FS193" s="145"/>
      <c r="FT193" s="145"/>
      <c r="FU193" s="145"/>
      <c r="FV193" s="145"/>
      <c r="FW193" s="145"/>
      <c r="FX193" s="145"/>
      <c r="FY193" s="145"/>
      <c r="FZ193" s="145"/>
      <c r="GA193" s="145"/>
      <c r="GB193" s="145"/>
      <c r="GC193" s="145"/>
      <c r="GD193" s="145"/>
      <c r="GE193" s="145"/>
      <c r="GF193" s="145"/>
      <c r="GG193" s="145"/>
      <c r="GH193" s="145"/>
      <c r="GI193" s="145"/>
      <c r="GJ193" s="145"/>
      <c r="GK193" s="145"/>
      <c r="GL193" s="145"/>
      <c r="GM193" s="145"/>
      <c r="GN193" s="145"/>
      <c r="GO193" s="145"/>
      <c r="GP193" s="145"/>
      <c r="GQ193" s="145"/>
      <c r="GR193" s="145"/>
      <c r="GS193" s="145"/>
      <c r="GT193" s="145"/>
      <c r="GU193" s="145"/>
      <c r="GV193" s="145"/>
      <c r="GW193" s="145"/>
      <c r="GX193" s="145"/>
      <c r="GY193" s="145"/>
      <c r="GZ193" s="145"/>
      <c r="HA193" s="145"/>
      <c r="HB193" s="145"/>
      <c r="HC193" s="145"/>
      <c r="HD193" s="145"/>
      <c r="HE193" s="145"/>
      <c r="HF193" s="145"/>
      <c r="HG193" s="145"/>
      <c r="HH193" s="145"/>
      <c r="HI193" s="145"/>
      <c r="HJ193" s="145"/>
      <c r="HK193" s="145"/>
      <c r="HL193" s="145"/>
      <c r="HM193" s="145"/>
      <c r="HN193" s="145"/>
      <c r="HO193" s="145"/>
      <c r="HP193" s="145"/>
      <c r="HQ193" s="145"/>
      <c r="HR193" s="145"/>
      <c r="HS193" s="145"/>
      <c r="HT193" s="145"/>
      <c r="HU193" s="145"/>
      <c r="HV193" s="145"/>
      <c r="HW193" s="145"/>
      <c r="HX193" s="145"/>
      <c r="HY193" s="145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08:255" x14ac:dyDescent="0.3"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145"/>
      <c r="EX194" s="145"/>
      <c r="EY194" s="145"/>
      <c r="EZ194" s="145"/>
      <c r="FA194" s="145"/>
      <c r="FB194" s="145"/>
      <c r="FC194" s="145"/>
      <c r="FD194" s="145"/>
      <c r="FE194" s="145"/>
      <c r="FF194" s="145"/>
      <c r="FG194" s="145"/>
      <c r="FH194" s="145"/>
      <c r="FI194" s="145"/>
      <c r="FJ194" s="145"/>
      <c r="FK194" s="145"/>
      <c r="FL194" s="145"/>
      <c r="FM194" s="145"/>
      <c r="FN194" s="145"/>
      <c r="FO194" s="145"/>
      <c r="FP194" s="145"/>
      <c r="FQ194" s="145"/>
      <c r="FR194" s="145"/>
      <c r="FS194" s="145"/>
      <c r="FT194" s="145"/>
      <c r="FU194" s="145"/>
      <c r="FV194" s="145"/>
      <c r="FW194" s="145"/>
      <c r="FX194" s="145"/>
      <c r="FY194" s="145"/>
      <c r="FZ194" s="145"/>
      <c r="GA194" s="145"/>
      <c r="GB194" s="145"/>
      <c r="GC194" s="145"/>
      <c r="GD194" s="145"/>
      <c r="GE194" s="145"/>
      <c r="GF194" s="145"/>
      <c r="GG194" s="145"/>
      <c r="GH194" s="145"/>
      <c r="GI194" s="145"/>
      <c r="GJ194" s="145"/>
      <c r="GK194" s="145"/>
      <c r="GL194" s="145"/>
      <c r="GM194" s="145"/>
      <c r="GN194" s="145"/>
      <c r="GO194" s="145"/>
      <c r="GP194" s="145"/>
      <c r="GQ194" s="145"/>
      <c r="GR194" s="145"/>
      <c r="GS194" s="145"/>
      <c r="GT194" s="145"/>
      <c r="GU194" s="145"/>
      <c r="GV194" s="145"/>
      <c r="GW194" s="145"/>
      <c r="GX194" s="145"/>
      <c r="GY194" s="145"/>
      <c r="GZ194" s="145"/>
      <c r="HA194" s="145"/>
      <c r="HB194" s="145"/>
      <c r="HC194" s="145"/>
      <c r="HD194" s="145"/>
      <c r="HE194" s="145"/>
      <c r="HF194" s="145"/>
      <c r="HG194" s="145"/>
      <c r="HH194" s="145"/>
      <c r="HI194" s="145"/>
      <c r="HJ194" s="145"/>
      <c r="HK194" s="145"/>
      <c r="HL194" s="145"/>
      <c r="HM194" s="145"/>
      <c r="HN194" s="145"/>
      <c r="HO194" s="145"/>
      <c r="HP194" s="145"/>
      <c r="HQ194" s="145"/>
      <c r="HR194" s="145"/>
      <c r="HS194" s="145"/>
      <c r="HT194" s="145"/>
      <c r="HU194" s="145"/>
      <c r="HV194" s="145"/>
      <c r="HW194" s="145"/>
      <c r="HX194" s="145"/>
      <c r="HY194" s="145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08:255" x14ac:dyDescent="0.3"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145"/>
      <c r="EX195" s="145"/>
      <c r="EY195" s="145"/>
      <c r="EZ195" s="145"/>
      <c r="FA195" s="145"/>
      <c r="FB195" s="145"/>
      <c r="FC195" s="145"/>
      <c r="FD195" s="145"/>
      <c r="FE195" s="145"/>
      <c r="FF195" s="145"/>
      <c r="FG195" s="145"/>
      <c r="FH195" s="145"/>
      <c r="FI195" s="145"/>
      <c r="FJ195" s="145"/>
      <c r="FK195" s="145"/>
      <c r="FL195" s="145"/>
      <c r="FM195" s="145"/>
      <c r="FN195" s="145"/>
      <c r="FO195" s="145"/>
      <c r="FP195" s="145"/>
      <c r="FQ195" s="145"/>
      <c r="FR195" s="145"/>
      <c r="FS195" s="145"/>
      <c r="FT195" s="145"/>
      <c r="FU195" s="145"/>
      <c r="FV195" s="145"/>
      <c r="FW195" s="145"/>
      <c r="FX195" s="145"/>
      <c r="FY195" s="145"/>
      <c r="FZ195" s="145"/>
      <c r="GA195" s="145"/>
      <c r="GB195" s="145"/>
      <c r="GC195" s="145"/>
      <c r="GD195" s="145"/>
      <c r="GE195" s="145"/>
      <c r="GF195" s="145"/>
      <c r="GG195" s="145"/>
      <c r="GH195" s="145"/>
      <c r="GI195" s="145"/>
      <c r="GJ195" s="145"/>
      <c r="GK195" s="145"/>
      <c r="GL195" s="145"/>
      <c r="GM195" s="145"/>
      <c r="GN195" s="145"/>
      <c r="GO195" s="145"/>
      <c r="GP195" s="145"/>
      <c r="GQ195" s="145"/>
      <c r="GR195" s="145"/>
      <c r="GS195" s="145"/>
      <c r="GT195" s="145"/>
      <c r="GU195" s="145"/>
      <c r="GV195" s="145"/>
      <c r="GW195" s="145"/>
      <c r="GX195" s="145"/>
      <c r="GY195" s="145"/>
      <c r="GZ195" s="145"/>
      <c r="HA195" s="145"/>
      <c r="HB195" s="145"/>
      <c r="HC195" s="145"/>
      <c r="HD195" s="145"/>
      <c r="HE195" s="145"/>
      <c r="HF195" s="145"/>
      <c r="HG195" s="145"/>
      <c r="HH195" s="145"/>
      <c r="HI195" s="145"/>
      <c r="HJ195" s="145"/>
      <c r="HK195" s="145"/>
      <c r="HL195" s="145"/>
      <c r="HM195" s="145"/>
      <c r="HN195" s="145"/>
      <c r="HO195" s="145"/>
      <c r="HP195" s="145"/>
      <c r="HQ195" s="145"/>
      <c r="HR195" s="145"/>
      <c r="HS195" s="145"/>
      <c r="HT195" s="145"/>
      <c r="HU195" s="145"/>
      <c r="HV195" s="145"/>
      <c r="HW195" s="145"/>
      <c r="HX195" s="145"/>
      <c r="HY195" s="145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08:255" x14ac:dyDescent="0.3"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145"/>
      <c r="EX196" s="145"/>
      <c r="EY196" s="145"/>
      <c r="EZ196" s="145"/>
      <c r="FA196" s="145"/>
      <c r="FB196" s="145"/>
      <c r="FC196" s="145"/>
      <c r="FD196" s="145"/>
      <c r="FE196" s="145"/>
      <c r="FF196" s="145"/>
      <c r="FG196" s="145"/>
      <c r="FH196" s="145"/>
      <c r="FI196" s="145"/>
      <c r="FJ196" s="145"/>
      <c r="FK196" s="145"/>
      <c r="FL196" s="145"/>
      <c r="FM196" s="145"/>
      <c r="FN196" s="145"/>
      <c r="FO196" s="145"/>
      <c r="FP196" s="145"/>
      <c r="FQ196" s="145"/>
      <c r="FR196" s="145"/>
      <c r="FS196" s="145"/>
      <c r="FT196" s="145"/>
      <c r="FU196" s="145"/>
      <c r="FV196" s="145"/>
      <c r="FW196" s="145"/>
      <c r="FX196" s="145"/>
      <c r="FY196" s="145"/>
      <c r="FZ196" s="145"/>
      <c r="GA196" s="145"/>
      <c r="GB196" s="145"/>
      <c r="GC196" s="145"/>
      <c r="GD196" s="145"/>
      <c r="GE196" s="145"/>
      <c r="GF196" s="145"/>
      <c r="GG196" s="145"/>
      <c r="GH196" s="145"/>
      <c r="GI196" s="145"/>
      <c r="GJ196" s="145"/>
      <c r="GK196" s="145"/>
      <c r="GL196" s="145"/>
      <c r="GM196" s="145"/>
      <c r="GN196" s="145"/>
      <c r="GO196" s="145"/>
      <c r="GP196" s="145"/>
      <c r="GQ196" s="145"/>
      <c r="GR196" s="145"/>
      <c r="GS196" s="145"/>
      <c r="GT196" s="145"/>
      <c r="GU196" s="145"/>
      <c r="GV196" s="145"/>
      <c r="GW196" s="145"/>
      <c r="GX196" s="145"/>
      <c r="GY196" s="145"/>
      <c r="GZ196" s="145"/>
      <c r="HA196" s="145"/>
      <c r="HB196" s="145"/>
      <c r="HC196" s="145"/>
      <c r="HD196" s="145"/>
      <c r="HE196" s="145"/>
      <c r="HF196" s="145"/>
      <c r="HG196" s="145"/>
      <c r="HH196" s="145"/>
      <c r="HI196" s="145"/>
      <c r="HJ196" s="145"/>
      <c r="HK196" s="145"/>
      <c r="HL196" s="145"/>
      <c r="HM196" s="145"/>
      <c r="HN196" s="145"/>
      <c r="HO196" s="145"/>
      <c r="HP196" s="145"/>
      <c r="HQ196" s="145"/>
      <c r="HR196" s="145"/>
      <c r="HS196" s="145"/>
      <c r="HT196" s="145"/>
      <c r="HU196" s="145"/>
      <c r="HV196" s="145"/>
      <c r="HW196" s="145"/>
      <c r="HX196" s="145"/>
      <c r="HY196" s="145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08:255" x14ac:dyDescent="0.3"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145"/>
      <c r="EX197" s="145"/>
      <c r="EY197" s="145"/>
      <c r="EZ197" s="145"/>
      <c r="FA197" s="145"/>
      <c r="FB197" s="145"/>
      <c r="FC197" s="145"/>
      <c r="FD197" s="145"/>
      <c r="FE197" s="145"/>
      <c r="FF197" s="145"/>
      <c r="FG197" s="145"/>
      <c r="FH197" s="145"/>
      <c r="FI197" s="145"/>
      <c r="FJ197" s="145"/>
      <c r="FK197" s="145"/>
      <c r="FL197" s="145"/>
      <c r="FM197" s="145"/>
      <c r="FN197" s="145"/>
      <c r="FO197" s="145"/>
      <c r="FP197" s="145"/>
      <c r="FQ197" s="145"/>
      <c r="FR197" s="145"/>
      <c r="FS197" s="145"/>
      <c r="FT197" s="145"/>
      <c r="FU197" s="145"/>
      <c r="FV197" s="145"/>
      <c r="FW197" s="145"/>
      <c r="FX197" s="145"/>
      <c r="FY197" s="145"/>
      <c r="FZ197" s="145"/>
      <c r="GA197" s="145"/>
      <c r="GB197" s="145"/>
      <c r="GC197" s="145"/>
      <c r="GD197" s="145"/>
      <c r="GE197" s="145"/>
      <c r="GF197" s="145"/>
      <c r="GG197" s="145"/>
      <c r="GH197" s="145"/>
      <c r="GI197" s="145"/>
      <c r="GJ197" s="145"/>
      <c r="GK197" s="145"/>
      <c r="GL197" s="145"/>
      <c r="GM197" s="145"/>
      <c r="GN197" s="145"/>
      <c r="GO197" s="145"/>
      <c r="GP197" s="145"/>
      <c r="GQ197" s="145"/>
      <c r="GR197" s="145"/>
      <c r="GS197" s="145"/>
      <c r="GT197" s="145"/>
      <c r="GU197" s="145"/>
      <c r="GV197" s="145"/>
      <c r="GW197" s="145"/>
      <c r="GX197" s="145"/>
      <c r="GY197" s="145"/>
      <c r="GZ197" s="145"/>
      <c r="HA197" s="145"/>
      <c r="HB197" s="145"/>
      <c r="HC197" s="145"/>
      <c r="HD197" s="145"/>
      <c r="HE197" s="145"/>
      <c r="HF197" s="145"/>
      <c r="HG197" s="145"/>
      <c r="HH197" s="145"/>
      <c r="HI197" s="145"/>
      <c r="HJ197" s="145"/>
      <c r="HK197" s="145"/>
      <c r="HL197" s="145"/>
      <c r="HM197" s="145"/>
      <c r="HN197" s="145"/>
      <c r="HO197" s="145"/>
      <c r="HP197" s="145"/>
      <c r="HQ197" s="145"/>
      <c r="HR197" s="145"/>
      <c r="HS197" s="145"/>
      <c r="HT197" s="145"/>
      <c r="HU197" s="145"/>
      <c r="HV197" s="145"/>
      <c r="HW197" s="145"/>
      <c r="HX197" s="145"/>
      <c r="HY197" s="145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08:255" x14ac:dyDescent="0.3"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145"/>
      <c r="EX198" s="145"/>
      <c r="EY198" s="145"/>
      <c r="EZ198" s="145"/>
      <c r="FA198" s="145"/>
      <c r="FB198" s="145"/>
      <c r="FC198" s="145"/>
      <c r="FD198" s="145"/>
      <c r="FE198" s="145"/>
      <c r="FF198" s="145"/>
      <c r="FG198" s="145"/>
      <c r="FH198" s="145"/>
      <c r="FI198" s="145"/>
      <c r="FJ198" s="145"/>
      <c r="FK198" s="145"/>
      <c r="FL198" s="145"/>
      <c r="FM198" s="145"/>
      <c r="FN198" s="145"/>
      <c r="FO198" s="145"/>
      <c r="FP198" s="145"/>
      <c r="FQ198" s="145"/>
      <c r="FR198" s="145"/>
      <c r="FS198" s="145"/>
      <c r="FT198" s="145"/>
      <c r="FU198" s="145"/>
      <c r="FV198" s="145"/>
      <c r="FW198" s="145"/>
      <c r="FX198" s="145"/>
      <c r="FY198" s="145"/>
      <c r="FZ198" s="145"/>
      <c r="GA198" s="145"/>
      <c r="GB198" s="145"/>
      <c r="GC198" s="145"/>
      <c r="GD198" s="145"/>
      <c r="GE198" s="145"/>
      <c r="GF198" s="145"/>
      <c r="GG198" s="145"/>
      <c r="GH198" s="145"/>
      <c r="GI198" s="145"/>
      <c r="GJ198" s="145"/>
      <c r="GK198" s="145"/>
      <c r="GL198" s="145"/>
      <c r="GM198" s="145"/>
      <c r="GN198" s="145"/>
      <c r="GO198" s="145"/>
      <c r="GP198" s="145"/>
      <c r="GQ198" s="145"/>
      <c r="GR198" s="145"/>
      <c r="GS198" s="145"/>
      <c r="GT198" s="145"/>
      <c r="GU198" s="145"/>
      <c r="GV198" s="145"/>
      <c r="GW198" s="145"/>
      <c r="GX198" s="145"/>
      <c r="GY198" s="145"/>
      <c r="GZ198" s="145"/>
      <c r="HA198" s="145"/>
      <c r="HB198" s="145"/>
      <c r="HC198" s="145"/>
      <c r="HD198" s="145"/>
      <c r="HE198" s="145"/>
      <c r="HF198" s="145"/>
      <c r="HG198" s="145"/>
      <c r="HH198" s="145"/>
      <c r="HI198" s="145"/>
      <c r="HJ198" s="145"/>
      <c r="HK198" s="145"/>
      <c r="HL198" s="145"/>
      <c r="HM198" s="145"/>
      <c r="HN198" s="145"/>
      <c r="HO198" s="145"/>
      <c r="HP198" s="145"/>
      <c r="HQ198" s="145"/>
      <c r="HR198" s="145"/>
      <c r="HS198" s="145"/>
      <c r="HT198" s="145"/>
      <c r="HU198" s="145"/>
      <c r="HV198" s="145"/>
      <c r="HW198" s="145"/>
      <c r="HX198" s="145"/>
      <c r="HY198" s="145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08:255" x14ac:dyDescent="0.3"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145"/>
      <c r="EX199" s="145"/>
      <c r="EY199" s="145"/>
      <c r="EZ199" s="145"/>
      <c r="FA199" s="145"/>
      <c r="FB199" s="145"/>
      <c r="FC199" s="145"/>
      <c r="FD199" s="145"/>
      <c r="FE199" s="145"/>
      <c r="FF199" s="145"/>
      <c r="FG199" s="145"/>
      <c r="FH199" s="145"/>
      <c r="FI199" s="145"/>
      <c r="FJ199" s="145"/>
      <c r="FK199" s="145"/>
      <c r="FL199" s="145"/>
      <c r="FM199" s="145"/>
      <c r="FN199" s="145"/>
      <c r="FO199" s="145"/>
      <c r="FP199" s="145"/>
      <c r="FQ199" s="145"/>
      <c r="FR199" s="145"/>
      <c r="FS199" s="145"/>
      <c r="FT199" s="145"/>
      <c r="FU199" s="145"/>
      <c r="FV199" s="145"/>
      <c r="FW199" s="145"/>
      <c r="FX199" s="145"/>
      <c r="FY199" s="145"/>
      <c r="FZ199" s="145"/>
      <c r="GA199" s="145"/>
      <c r="GB199" s="145"/>
      <c r="GC199" s="145"/>
      <c r="GD199" s="145"/>
      <c r="GE199" s="145"/>
      <c r="GF199" s="145"/>
      <c r="GG199" s="145"/>
      <c r="GH199" s="145"/>
      <c r="GI199" s="145"/>
      <c r="GJ199" s="145"/>
      <c r="GK199" s="145"/>
      <c r="GL199" s="145"/>
      <c r="GM199" s="145"/>
      <c r="GN199" s="145"/>
      <c r="GO199" s="145"/>
      <c r="GP199" s="145"/>
      <c r="GQ199" s="145"/>
      <c r="GR199" s="145"/>
      <c r="GS199" s="145"/>
      <c r="GT199" s="145"/>
      <c r="GU199" s="145"/>
      <c r="GV199" s="145"/>
      <c r="GW199" s="145"/>
      <c r="GX199" s="145"/>
      <c r="GY199" s="145"/>
      <c r="GZ199" s="145"/>
      <c r="HA199" s="145"/>
      <c r="HB199" s="145"/>
      <c r="HC199" s="145"/>
      <c r="HD199" s="145"/>
      <c r="HE199" s="145"/>
      <c r="HF199" s="145"/>
      <c r="HG199" s="145"/>
      <c r="HH199" s="145"/>
      <c r="HI199" s="145"/>
      <c r="HJ199" s="145"/>
      <c r="HK199" s="145"/>
      <c r="HL199" s="145"/>
      <c r="HM199" s="145"/>
      <c r="HN199" s="145"/>
      <c r="HO199" s="145"/>
      <c r="HP199" s="145"/>
      <c r="HQ199" s="145"/>
      <c r="HR199" s="145"/>
      <c r="HS199" s="145"/>
      <c r="HT199" s="145"/>
      <c r="HU199" s="145"/>
      <c r="HV199" s="145"/>
      <c r="HW199" s="145"/>
      <c r="HX199" s="145"/>
      <c r="HY199" s="145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08:255" x14ac:dyDescent="0.3"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145"/>
      <c r="EX200" s="145"/>
      <c r="EY200" s="145"/>
      <c r="EZ200" s="145"/>
      <c r="FA200" s="145"/>
      <c r="FB200" s="145"/>
      <c r="FC200" s="145"/>
      <c r="FD200" s="145"/>
      <c r="FE200" s="145"/>
      <c r="FF200" s="145"/>
      <c r="FG200" s="145"/>
      <c r="FH200" s="145"/>
      <c r="FI200" s="145"/>
      <c r="FJ200" s="145"/>
      <c r="FK200" s="145"/>
      <c r="FL200" s="145"/>
      <c r="FM200" s="145"/>
      <c r="FN200" s="145"/>
      <c r="FO200" s="145"/>
      <c r="FP200" s="145"/>
      <c r="FQ200" s="145"/>
      <c r="FR200" s="145"/>
      <c r="FS200" s="145"/>
      <c r="FT200" s="145"/>
      <c r="FU200" s="145"/>
      <c r="FV200" s="145"/>
      <c r="FW200" s="145"/>
      <c r="FX200" s="145"/>
      <c r="FY200" s="145"/>
      <c r="FZ200" s="145"/>
      <c r="GA200" s="145"/>
      <c r="GB200" s="145"/>
      <c r="GC200" s="145"/>
      <c r="GD200" s="145"/>
      <c r="GE200" s="145"/>
      <c r="GF200" s="145"/>
      <c r="GG200" s="145"/>
      <c r="GH200" s="145"/>
      <c r="GI200" s="145"/>
      <c r="GJ200" s="145"/>
      <c r="GK200" s="145"/>
      <c r="GL200" s="145"/>
      <c r="GM200" s="145"/>
      <c r="GN200" s="145"/>
      <c r="GO200" s="145"/>
      <c r="GP200" s="145"/>
      <c r="GQ200" s="145"/>
      <c r="GR200" s="145"/>
      <c r="GS200" s="145"/>
      <c r="GT200" s="145"/>
      <c r="GU200" s="145"/>
      <c r="GV200" s="145"/>
      <c r="GW200" s="145"/>
      <c r="GX200" s="145"/>
      <c r="GY200" s="145"/>
      <c r="GZ200" s="145"/>
      <c r="HA200" s="145"/>
      <c r="HB200" s="145"/>
      <c r="HC200" s="145"/>
      <c r="HD200" s="145"/>
      <c r="HE200" s="145"/>
      <c r="HF200" s="145"/>
      <c r="HG200" s="145"/>
      <c r="HH200" s="145"/>
      <c r="HI200" s="145"/>
      <c r="HJ200" s="145"/>
      <c r="HK200" s="145"/>
      <c r="HL200" s="145"/>
      <c r="HM200" s="145"/>
      <c r="HN200" s="145"/>
      <c r="HO200" s="145"/>
      <c r="HP200" s="145"/>
      <c r="HQ200" s="145"/>
      <c r="HR200" s="145"/>
      <c r="HS200" s="145"/>
      <c r="HT200" s="145"/>
      <c r="HU200" s="145"/>
      <c r="HV200" s="145"/>
      <c r="HW200" s="145"/>
      <c r="HX200" s="145"/>
      <c r="HY200" s="145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08:255" x14ac:dyDescent="0.3"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145"/>
      <c r="EX201" s="145"/>
      <c r="EY201" s="145"/>
      <c r="EZ201" s="145"/>
      <c r="FA201" s="145"/>
      <c r="FB201" s="145"/>
      <c r="FC201" s="145"/>
      <c r="FD201" s="145"/>
      <c r="FE201" s="145"/>
      <c r="FF201" s="145"/>
      <c r="FG201" s="145"/>
      <c r="FH201" s="145"/>
      <c r="FI201" s="145"/>
      <c r="FJ201" s="145"/>
      <c r="FK201" s="145"/>
      <c r="FL201" s="145"/>
      <c r="FM201" s="145"/>
      <c r="FN201" s="145"/>
      <c r="FO201" s="145"/>
      <c r="FP201" s="145"/>
      <c r="FQ201" s="145"/>
      <c r="FR201" s="145"/>
      <c r="FS201" s="145"/>
      <c r="FT201" s="145"/>
      <c r="FU201" s="145"/>
      <c r="FV201" s="145"/>
      <c r="FW201" s="145"/>
      <c r="FX201" s="145"/>
      <c r="FY201" s="145"/>
      <c r="FZ201" s="145"/>
      <c r="GA201" s="145"/>
      <c r="GB201" s="145"/>
      <c r="GC201" s="145"/>
      <c r="GD201" s="145"/>
      <c r="GE201" s="145"/>
      <c r="GF201" s="145"/>
      <c r="GG201" s="145"/>
      <c r="GH201" s="145"/>
      <c r="GI201" s="145"/>
      <c r="GJ201" s="145"/>
      <c r="GK201" s="145"/>
      <c r="GL201" s="145"/>
      <c r="GM201" s="145"/>
      <c r="GN201" s="145"/>
      <c r="GO201" s="145"/>
      <c r="GP201" s="145"/>
      <c r="GQ201" s="145"/>
      <c r="GR201" s="145"/>
      <c r="GS201" s="145"/>
      <c r="GT201" s="145"/>
      <c r="GU201" s="145"/>
      <c r="GV201" s="145"/>
      <c r="GW201" s="145"/>
      <c r="GX201" s="145"/>
      <c r="GY201" s="145"/>
      <c r="GZ201" s="145"/>
      <c r="HA201" s="145"/>
      <c r="HB201" s="145"/>
      <c r="HC201" s="145"/>
      <c r="HD201" s="145"/>
      <c r="HE201" s="145"/>
      <c r="HF201" s="145"/>
      <c r="HG201" s="145"/>
      <c r="HH201" s="145"/>
      <c r="HI201" s="145"/>
      <c r="HJ201" s="145"/>
      <c r="HK201" s="145"/>
      <c r="HL201" s="145"/>
      <c r="HM201" s="145"/>
      <c r="HN201" s="145"/>
      <c r="HO201" s="145"/>
      <c r="HP201" s="145"/>
      <c r="HQ201" s="145"/>
      <c r="HR201" s="145"/>
      <c r="HS201" s="145"/>
      <c r="HT201" s="145"/>
      <c r="HU201" s="145"/>
      <c r="HV201" s="145"/>
      <c r="HW201" s="145"/>
      <c r="HX201" s="145"/>
      <c r="HY201" s="145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</sheetData>
  <sheetProtection algorithmName="SHA-512" hashValue="+mhVHZAioHmkmEC4tnC1OiJ8nfwt1f+SS0KBjthdbG2lXCSKQ7VqvXygiPQ7k83cydyzcFiPo0fvkXUCiN3Ocg==" saltValue="47/5BbTaW/Ers+xubH772g==" spinCount="100000" sheet="1" selectLockedCells="1" autoFilter="0"/>
  <mergeCells count="506">
    <mergeCell ref="CI66:CK66"/>
    <mergeCell ref="O48:O49"/>
    <mergeCell ref="DB60:DB66"/>
    <mergeCell ref="DC60:DC62"/>
    <mergeCell ref="CM62:CN62"/>
    <mergeCell ref="CT62:CT64"/>
    <mergeCell ref="CU62:CU64"/>
    <mergeCell ref="CV62:CV64"/>
    <mergeCell ref="CW62:CW64"/>
    <mergeCell ref="CX62:CX64"/>
    <mergeCell ref="U62:U64"/>
    <mergeCell ref="CT53:CZ53"/>
    <mergeCell ref="CM54:CN54"/>
    <mergeCell ref="CT54:CX54"/>
    <mergeCell ref="CZ54:CZ58"/>
    <mergeCell ref="Q48:Q49"/>
    <mergeCell ref="R48:R49"/>
    <mergeCell ref="O50:O52"/>
    <mergeCell ref="P48:P49"/>
    <mergeCell ref="S48:S49"/>
    <mergeCell ref="O66:U66"/>
    <mergeCell ref="O53:W53"/>
    <mergeCell ref="CI52:CK52"/>
    <mergeCell ref="CM51:CN51"/>
    <mergeCell ref="CM99:CN100"/>
    <mergeCell ref="CP99:CQ100"/>
    <mergeCell ref="CS99:CT100"/>
    <mergeCell ref="CG94:CZ94"/>
    <mergeCell ref="DB94:DC94"/>
    <mergeCell ref="CJ96:CK97"/>
    <mergeCell ref="CM96:CN97"/>
    <mergeCell ref="CP96:CQ97"/>
    <mergeCell ref="CS96:CT97"/>
    <mergeCell ref="CV96:CX96"/>
    <mergeCell ref="CV97:CX97"/>
    <mergeCell ref="CJ98:CK98"/>
    <mergeCell ref="CM98:CN98"/>
    <mergeCell ref="CP98:CQ98"/>
    <mergeCell ref="CS98:CT98"/>
    <mergeCell ref="CJ99:CK100"/>
    <mergeCell ref="CH60:CL62"/>
    <mergeCell ref="O54:U54"/>
    <mergeCell ref="O55:U55"/>
    <mergeCell ref="O56:U56"/>
    <mergeCell ref="O57:U57"/>
    <mergeCell ref="O58:U58"/>
    <mergeCell ref="O65:W65"/>
    <mergeCell ref="T62:T64"/>
    <mergeCell ref="CI54:CK54"/>
    <mergeCell ref="U60:U61"/>
    <mergeCell ref="P62:P64"/>
    <mergeCell ref="S62:S64"/>
    <mergeCell ref="Q60:Q61"/>
    <mergeCell ref="R60:R61"/>
    <mergeCell ref="O62:O64"/>
    <mergeCell ref="BU26:BU29"/>
    <mergeCell ref="BU30:BU34"/>
    <mergeCell ref="BU35:BU38"/>
    <mergeCell ref="O67:U67"/>
    <mergeCell ref="O68:U68"/>
    <mergeCell ref="O69:U69"/>
    <mergeCell ref="W66:W69"/>
    <mergeCell ref="O76:W76"/>
    <mergeCell ref="CG60:CG66"/>
    <mergeCell ref="BU71:BU74"/>
    <mergeCell ref="P50:P52"/>
    <mergeCell ref="S50:S52"/>
    <mergeCell ref="U48:U49"/>
    <mergeCell ref="U50:U52"/>
    <mergeCell ref="T48:T49"/>
    <mergeCell ref="T50:T52"/>
    <mergeCell ref="CG34:CG40"/>
    <mergeCell ref="CH34:CH35"/>
    <mergeCell ref="CI34:CI35"/>
    <mergeCell ref="CJ34:CJ35"/>
    <mergeCell ref="CK34:CL35"/>
    <mergeCell ref="W35:W36"/>
    <mergeCell ref="T37:V38"/>
    <mergeCell ref="W37:W38"/>
    <mergeCell ref="T39:V40"/>
    <mergeCell ref="W39:W40"/>
    <mergeCell ref="CK40:CL40"/>
    <mergeCell ref="DC71:DC73"/>
    <mergeCell ref="CM73:CN73"/>
    <mergeCell ref="CT73:CT75"/>
    <mergeCell ref="CU73:CU75"/>
    <mergeCell ref="CV73:CV75"/>
    <mergeCell ref="CW73:CW75"/>
    <mergeCell ref="CX73:CX75"/>
    <mergeCell ref="CM74:CN74"/>
    <mergeCell ref="CM75:CN75"/>
    <mergeCell ref="CT71:CT72"/>
    <mergeCell ref="CU71:CU72"/>
    <mergeCell ref="CV71:CV72"/>
    <mergeCell ref="CW71:CW72"/>
    <mergeCell ref="CX71:CX72"/>
    <mergeCell ref="DB71:DB78"/>
    <mergeCell ref="CM76:CN76"/>
    <mergeCell ref="CT76:CZ76"/>
    <mergeCell ref="CM77:CN77"/>
    <mergeCell ref="CT77:CX77"/>
    <mergeCell ref="CZ77:CZ80"/>
    <mergeCell ref="CT78:CX78"/>
    <mergeCell ref="CT79:CX79"/>
    <mergeCell ref="CT80:CX80"/>
    <mergeCell ref="CZ39:CZ40"/>
    <mergeCell ref="CT55:CX55"/>
    <mergeCell ref="CT56:CX56"/>
    <mergeCell ref="CT57:CX57"/>
    <mergeCell ref="CT58:CX58"/>
    <mergeCell ref="CG43:CZ43"/>
    <mergeCell ref="DB43:DC43"/>
    <mergeCell ref="CG48:CG54"/>
    <mergeCell ref="CH48:CL50"/>
    <mergeCell ref="CM48:CN49"/>
    <mergeCell ref="CT48:CT49"/>
    <mergeCell ref="CU48:CU49"/>
    <mergeCell ref="CV48:CV49"/>
    <mergeCell ref="CW48:CW49"/>
    <mergeCell ref="CX48:CX49"/>
    <mergeCell ref="DB48:DB54"/>
    <mergeCell ref="DC48:DC50"/>
    <mergeCell ref="CM50:CN50"/>
    <mergeCell ref="CT50:CT52"/>
    <mergeCell ref="CU50:CU52"/>
    <mergeCell ref="CV50:CV52"/>
    <mergeCell ref="CW50:CW52"/>
    <mergeCell ref="CX50:CX52"/>
    <mergeCell ref="CI51:CK51"/>
    <mergeCell ref="CV34:CV35"/>
    <mergeCell ref="CW34:CZ34"/>
    <mergeCell ref="CM52:CN52"/>
    <mergeCell ref="CI53:CK53"/>
    <mergeCell ref="CM53:CN53"/>
    <mergeCell ref="DB34:DB40"/>
    <mergeCell ref="DC34:DC35"/>
    <mergeCell ref="CW35:CY36"/>
    <mergeCell ref="CZ35:CZ36"/>
    <mergeCell ref="CI36:CI40"/>
    <mergeCell ref="CJ36:CJ40"/>
    <mergeCell ref="CK36:CL36"/>
    <mergeCell ref="CR36:CR38"/>
    <mergeCell ref="CS36:CS38"/>
    <mergeCell ref="CT36:CT38"/>
    <mergeCell ref="CU36:CU38"/>
    <mergeCell ref="CV36:CV38"/>
    <mergeCell ref="DC36:DC40"/>
    <mergeCell ref="CK37:CL37"/>
    <mergeCell ref="CW37:CY38"/>
    <mergeCell ref="CZ37:CZ38"/>
    <mergeCell ref="CK38:CL38"/>
    <mergeCell ref="CK39:CL39"/>
    <mergeCell ref="CW39:CY40"/>
    <mergeCell ref="CR34:CR35"/>
    <mergeCell ref="CS34:CS35"/>
    <mergeCell ref="CT34:CT35"/>
    <mergeCell ref="CU34:CU35"/>
    <mergeCell ref="CH36:CH40"/>
    <mergeCell ref="CR25:CR26"/>
    <mergeCell ref="CS25:CS26"/>
    <mergeCell ref="CT25:CT26"/>
    <mergeCell ref="CU25:CU26"/>
    <mergeCell ref="CK29:CL29"/>
    <mergeCell ref="CK30:CL30"/>
    <mergeCell ref="CV25:CV26"/>
    <mergeCell ref="CW25:CZ25"/>
    <mergeCell ref="DB25:DB31"/>
    <mergeCell ref="DC25:DC26"/>
    <mergeCell ref="CW26:CY27"/>
    <mergeCell ref="CZ26:CZ27"/>
    <mergeCell ref="CR27:CR29"/>
    <mergeCell ref="CS27:CS29"/>
    <mergeCell ref="CT27:CT29"/>
    <mergeCell ref="CU27:CU29"/>
    <mergeCell ref="CV27:CV29"/>
    <mergeCell ref="DC27:DC31"/>
    <mergeCell ref="CW28:CY29"/>
    <mergeCell ref="CZ28:CZ29"/>
    <mergeCell ref="CW30:CY31"/>
    <mergeCell ref="CZ30:CZ31"/>
    <mergeCell ref="CS18:CS20"/>
    <mergeCell ref="CT18:CT20"/>
    <mergeCell ref="CU18:CU20"/>
    <mergeCell ref="CV18:CV20"/>
    <mergeCell ref="DC18:DC22"/>
    <mergeCell ref="CK19:CL19"/>
    <mergeCell ref="CW19:CY20"/>
    <mergeCell ref="CZ19:CZ20"/>
    <mergeCell ref="CK20:CL20"/>
    <mergeCell ref="CK21:CL21"/>
    <mergeCell ref="CW21:CY22"/>
    <mergeCell ref="CZ21:CZ22"/>
    <mergeCell ref="CK22:CL22"/>
    <mergeCell ref="DB9:DC9"/>
    <mergeCell ref="CG11:CW12"/>
    <mergeCell ref="CX11:CZ11"/>
    <mergeCell ref="DB11:DC12"/>
    <mergeCell ref="CX12:CZ12"/>
    <mergeCell ref="CG14:CZ14"/>
    <mergeCell ref="DB14:DC14"/>
    <mergeCell ref="CG16:CG22"/>
    <mergeCell ref="CH16:CH17"/>
    <mergeCell ref="CI16:CI17"/>
    <mergeCell ref="CJ16:CJ17"/>
    <mergeCell ref="CK16:CL17"/>
    <mergeCell ref="CR16:CR17"/>
    <mergeCell ref="CS16:CS17"/>
    <mergeCell ref="CT16:CT17"/>
    <mergeCell ref="CU16:CU17"/>
    <mergeCell ref="CV16:CV17"/>
    <mergeCell ref="CW16:CZ16"/>
    <mergeCell ref="DB16:DB22"/>
    <mergeCell ref="DC16:DC17"/>
    <mergeCell ref="CW17:CY18"/>
    <mergeCell ref="CZ17:CZ18"/>
    <mergeCell ref="CH18:CH22"/>
    <mergeCell ref="CI18:CI22"/>
    <mergeCell ref="CR6:CS6"/>
    <mergeCell ref="CT6:CV6"/>
    <mergeCell ref="CY6:CZ6"/>
    <mergeCell ref="CR7:CS7"/>
    <mergeCell ref="CT7:CV7"/>
    <mergeCell ref="CW7:CW8"/>
    <mergeCell ref="CX7:CX8"/>
    <mergeCell ref="CR8:CS8"/>
    <mergeCell ref="CT8:CV8"/>
    <mergeCell ref="CY8:CY9"/>
    <mergeCell ref="CZ8:CZ9"/>
    <mergeCell ref="CQ9:CR9"/>
    <mergeCell ref="CT9:CX9"/>
    <mergeCell ref="CJ6:CQ8"/>
    <mergeCell ref="CI63:CK63"/>
    <mergeCell ref="CI64:CK64"/>
    <mergeCell ref="CI65:CK65"/>
    <mergeCell ref="CM63:CN63"/>
    <mergeCell ref="CM64:CN64"/>
    <mergeCell ref="CM65:CN65"/>
    <mergeCell ref="CT65:CZ65"/>
    <mergeCell ref="CG9:CI9"/>
    <mergeCell ref="CJ9:CL9"/>
    <mergeCell ref="CM9:CO9"/>
    <mergeCell ref="CJ18:CJ22"/>
    <mergeCell ref="CK18:CL18"/>
    <mergeCell ref="CG25:CG31"/>
    <mergeCell ref="CH25:CH26"/>
    <mergeCell ref="CI25:CI26"/>
    <mergeCell ref="CJ25:CJ26"/>
    <mergeCell ref="CK25:CL26"/>
    <mergeCell ref="CH27:CH31"/>
    <mergeCell ref="CI27:CI31"/>
    <mergeCell ref="CJ27:CJ31"/>
    <mergeCell ref="CK27:CL27"/>
    <mergeCell ref="CK28:CL28"/>
    <mergeCell ref="CK31:CL31"/>
    <mergeCell ref="CR18:CR20"/>
    <mergeCell ref="CM66:CN66"/>
    <mergeCell ref="CT66:CX66"/>
    <mergeCell ref="CZ66:CZ69"/>
    <mergeCell ref="CT67:CX67"/>
    <mergeCell ref="CT68:CX68"/>
    <mergeCell ref="CT69:CX69"/>
    <mergeCell ref="CW60:CW61"/>
    <mergeCell ref="CX60:CX61"/>
    <mergeCell ref="CM71:CN72"/>
    <mergeCell ref="CM60:CN61"/>
    <mergeCell ref="CT60:CT61"/>
    <mergeCell ref="CU60:CU61"/>
    <mergeCell ref="CV60:CV61"/>
    <mergeCell ref="CI74:CK74"/>
    <mergeCell ref="CI75:CK75"/>
    <mergeCell ref="CI76:CK76"/>
    <mergeCell ref="CI77:CK77"/>
    <mergeCell ref="CI78:CK78"/>
    <mergeCell ref="W77:W80"/>
    <mergeCell ref="R71:R72"/>
    <mergeCell ref="O79:U79"/>
    <mergeCell ref="O80:U80"/>
    <mergeCell ref="CH71:CL73"/>
    <mergeCell ref="O73:O75"/>
    <mergeCell ref="P71:P72"/>
    <mergeCell ref="S71:S72"/>
    <mergeCell ref="T71:T72"/>
    <mergeCell ref="P73:P75"/>
    <mergeCell ref="S73:S75"/>
    <mergeCell ref="T73:T75"/>
    <mergeCell ref="U71:U72"/>
    <mergeCell ref="U73:U75"/>
    <mergeCell ref="Q71:Q72"/>
    <mergeCell ref="CG71:CG78"/>
    <mergeCell ref="O16:Q16"/>
    <mergeCell ref="O17:Q17"/>
    <mergeCell ref="O25:Q25"/>
    <mergeCell ref="M26:N26"/>
    <mergeCell ref="O26:Q26"/>
    <mergeCell ref="M34:N34"/>
    <mergeCell ref="O34:Q34"/>
    <mergeCell ref="M35:N35"/>
    <mergeCell ref="O35:Q35"/>
    <mergeCell ref="C16:C17"/>
    <mergeCell ref="C18:C22"/>
    <mergeCell ref="F19:G19"/>
    <mergeCell ref="D27:D31"/>
    <mergeCell ref="F21:G21"/>
    <mergeCell ref="E25:E26"/>
    <mergeCell ref="F30:G30"/>
    <mergeCell ref="M16:N16"/>
    <mergeCell ref="M17:N17"/>
    <mergeCell ref="O18:O19"/>
    <mergeCell ref="P18:P19"/>
    <mergeCell ref="T17:V18"/>
    <mergeCell ref="S18:S19"/>
    <mergeCell ref="O20:O22"/>
    <mergeCell ref="P20:P22"/>
    <mergeCell ref="T30:V31"/>
    <mergeCell ref="N36:N37"/>
    <mergeCell ref="O36:O37"/>
    <mergeCell ref="P36:P37"/>
    <mergeCell ref="Q36:Q37"/>
    <mergeCell ref="R36:R37"/>
    <mergeCell ref="R27:R28"/>
    <mergeCell ref="M25:N25"/>
    <mergeCell ref="D75:F75"/>
    <mergeCell ref="D76:F76"/>
    <mergeCell ref="D77:F77"/>
    <mergeCell ref="D63:F63"/>
    <mergeCell ref="H77:I77"/>
    <mergeCell ref="D74:F74"/>
    <mergeCell ref="H66:I66"/>
    <mergeCell ref="N18:N19"/>
    <mergeCell ref="N20:N22"/>
    <mergeCell ref="N27:N28"/>
    <mergeCell ref="N29:N31"/>
    <mergeCell ref="C48:G50"/>
    <mergeCell ref="M18:M19"/>
    <mergeCell ref="C71:G73"/>
    <mergeCell ref="C60:G62"/>
    <mergeCell ref="F34:G35"/>
    <mergeCell ref="F39:G39"/>
    <mergeCell ref="B45:C45"/>
    <mergeCell ref="N38:N40"/>
    <mergeCell ref="O6:S6"/>
    <mergeCell ref="E9:G9"/>
    <mergeCell ref="H9:J9"/>
    <mergeCell ref="O9:U9"/>
    <mergeCell ref="O8:S8"/>
    <mergeCell ref="O7:S7"/>
    <mergeCell ref="Q18:Q19"/>
    <mergeCell ref="R18:R19"/>
    <mergeCell ref="T21:V22"/>
    <mergeCell ref="V6:W6"/>
    <mergeCell ref="L9:M9"/>
    <mergeCell ref="U7:U8"/>
    <mergeCell ref="V8:V9"/>
    <mergeCell ref="W8:W9"/>
    <mergeCell ref="U11:W11"/>
    <mergeCell ref="T19:V20"/>
    <mergeCell ref="M6:N6"/>
    <mergeCell ref="M7:N7"/>
    <mergeCell ref="M8:N8"/>
    <mergeCell ref="E6:L8"/>
    <mergeCell ref="F16:G17"/>
    <mergeCell ref="F18:G18"/>
    <mergeCell ref="T16:W16"/>
    <mergeCell ref="W17:W18"/>
    <mergeCell ref="M20:M22"/>
    <mergeCell ref="S20:S22"/>
    <mergeCell ref="F20:G20"/>
    <mergeCell ref="F25:G26"/>
    <mergeCell ref="F28:G28"/>
    <mergeCell ref="F27:G27"/>
    <mergeCell ref="F22:G22"/>
    <mergeCell ref="D78:F78"/>
    <mergeCell ref="N96:O97"/>
    <mergeCell ref="O27:O28"/>
    <mergeCell ref="P27:P28"/>
    <mergeCell ref="O29:O31"/>
    <mergeCell ref="H65:I65"/>
    <mergeCell ref="H63:I63"/>
    <mergeCell ref="D65:F65"/>
    <mergeCell ref="D66:F66"/>
    <mergeCell ref="F37:G37"/>
    <mergeCell ref="F38:G38"/>
    <mergeCell ref="F40:G40"/>
    <mergeCell ref="D36:D40"/>
    <mergeCell ref="D45:G45"/>
    <mergeCell ref="D46:G46"/>
    <mergeCell ref="P29:P31"/>
    <mergeCell ref="Q27:Q28"/>
    <mergeCell ref="W28:W29"/>
    <mergeCell ref="W30:W31"/>
    <mergeCell ref="T25:W25"/>
    <mergeCell ref="BC11:BC18"/>
    <mergeCell ref="BC19:BC25"/>
    <mergeCell ref="BC26:BC36"/>
    <mergeCell ref="AH17:AH22"/>
    <mergeCell ref="AI17:AI22"/>
    <mergeCell ref="AJ17:AJ22"/>
    <mergeCell ref="AG27:AG34"/>
    <mergeCell ref="AE16:AJ16"/>
    <mergeCell ref="AE17:AE22"/>
    <mergeCell ref="AF17:AF22"/>
    <mergeCell ref="AG17:AG22"/>
    <mergeCell ref="AI28:AI34"/>
    <mergeCell ref="AJ28:AJ34"/>
    <mergeCell ref="AE27:AE34"/>
    <mergeCell ref="AF27:AF34"/>
    <mergeCell ref="AH28:AH34"/>
    <mergeCell ref="W19:W20"/>
    <mergeCell ref="W21:W22"/>
    <mergeCell ref="T26:V27"/>
    <mergeCell ref="W26:W27"/>
    <mergeCell ref="T28:V29"/>
    <mergeCell ref="B94:W94"/>
    <mergeCell ref="T35:V36"/>
    <mergeCell ref="P60:P61"/>
    <mergeCell ref="S60:S61"/>
    <mergeCell ref="T60:T61"/>
    <mergeCell ref="T34:W34"/>
    <mergeCell ref="S96:U96"/>
    <mergeCell ref="S97:U97"/>
    <mergeCell ref="W54:W58"/>
    <mergeCell ref="H64:I64"/>
    <mergeCell ref="D64:F64"/>
    <mergeCell ref="H48:I49"/>
    <mergeCell ref="F36:G36"/>
    <mergeCell ref="E96:F97"/>
    <mergeCell ref="B46:C46"/>
    <mergeCell ref="B48:B54"/>
    <mergeCell ref="C36:C40"/>
    <mergeCell ref="B34:B40"/>
    <mergeCell ref="O38:O40"/>
    <mergeCell ref="P38:P40"/>
    <mergeCell ref="O77:U77"/>
    <mergeCell ref="O78:U78"/>
    <mergeCell ref="E98:F98"/>
    <mergeCell ref="H99:I100"/>
    <mergeCell ref="M36:M37"/>
    <mergeCell ref="M38:M40"/>
    <mergeCell ref="S36:S37"/>
    <mergeCell ref="S38:S40"/>
    <mergeCell ref="S29:S31"/>
    <mergeCell ref="K96:L97"/>
    <mergeCell ref="K98:L98"/>
    <mergeCell ref="K99:L100"/>
    <mergeCell ref="N99:O100"/>
    <mergeCell ref="E27:E31"/>
    <mergeCell ref="E36:E40"/>
    <mergeCell ref="H60:I61"/>
    <mergeCell ref="O60:O61"/>
    <mergeCell ref="D51:F51"/>
    <mergeCell ref="D52:F52"/>
    <mergeCell ref="D53:F53"/>
    <mergeCell ref="D54:F54"/>
    <mergeCell ref="H96:I97"/>
    <mergeCell ref="H73:I73"/>
    <mergeCell ref="H76:I76"/>
    <mergeCell ref="H74:I74"/>
    <mergeCell ref="H75:I75"/>
    <mergeCell ref="B71:B78"/>
    <mergeCell ref="H71:I72"/>
    <mergeCell ref="O71:O72"/>
    <mergeCell ref="B60:B66"/>
    <mergeCell ref="D25:D26"/>
    <mergeCell ref="C34:C35"/>
    <mergeCell ref="D34:D35"/>
    <mergeCell ref="E34:E35"/>
    <mergeCell ref="BU39:BU43"/>
    <mergeCell ref="BU48:BU51"/>
    <mergeCell ref="BU52:BU58"/>
    <mergeCell ref="AJ39:AJ49"/>
    <mergeCell ref="AE39:AE49"/>
    <mergeCell ref="AH39:AH49"/>
    <mergeCell ref="AI39:AI49"/>
    <mergeCell ref="AF39:AF49"/>
    <mergeCell ref="AG39:AG49"/>
    <mergeCell ref="H50:I50"/>
    <mergeCell ref="H62:I62"/>
    <mergeCell ref="H51:I51"/>
    <mergeCell ref="F31:G31"/>
    <mergeCell ref="F29:G29"/>
    <mergeCell ref="B25:B31"/>
    <mergeCell ref="C27:C31"/>
    <mergeCell ref="E99:F100"/>
    <mergeCell ref="H98:I98"/>
    <mergeCell ref="N98:O98"/>
    <mergeCell ref="IA6:IA8"/>
    <mergeCell ref="B11:T12"/>
    <mergeCell ref="B43:W43"/>
    <mergeCell ref="B14:W14"/>
    <mergeCell ref="H52:I52"/>
    <mergeCell ref="H53:I53"/>
    <mergeCell ref="H54:I54"/>
    <mergeCell ref="B9:D9"/>
    <mergeCell ref="E16:E17"/>
    <mergeCell ref="D16:D17"/>
    <mergeCell ref="B16:B22"/>
    <mergeCell ref="D18:D22"/>
    <mergeCell ref="E18:E22"/>
    <mergeCell ref="M27:M28"/>
    <mergeCell ref="M29:M31"/>
    <mergeCell ref="S27:S28"/>
    <mergeCell ref="T7:T8"/>
    <mergeCell ref="U12:W12"/>
    <mergeCell ref="BI6:BI11"/>
    <mergeCell ref="C25:C26"/>
    <mergeCell ref="BU21:BU25"/>
  </mergeCells>
  <conditionalFormatting sqref="U6">
    <cfRule type="cellIs" dxfId="82" priority="1295" operator="equal">
      <formula>3</formula>
    </cfRule>
    <cfRule type="cellIs" dxfId="81" priority="1296" operator="equal">
      <formula>2</formula>
    </cfRule>
  </conditionalFormatting>
  <conditionalFormatting sqref="E6 C6:D7 AD27:AD31 AC28:AC31 AF35 S29 X9:Y9 AY8:AZ9 V6 T6 O6:O7 M6:M7 X8 AC33:AD35">
    <cfRule type="cellIs" dxfId="80" priority="1294" operator="equal">
      <formula>0</formula>
    </cfRule>
  </conditionalFormatting>
  <conditionalFormatting sqref="E27 E18 E36 CJ18 CJ36">
    <cfRule type="expression" dxfId="79" priority="1266">
      <formula>$D$25="Nível 2"</formula>
    </cfRule>
    <cfRule type="expression" dxfId="78" priority="1273">
      <formula>$C$25="Nível 1"</formula>
    </cfRule>
  </conditionalFormatting>
  <conditionalFormatting sqref="D16:D17">
    <cfRule type="cellIs" dxfId="77" priority="1216" operator="equal">
      <formula>"Nível 2"</formula>
    </cfRule>
  </conditionalFormatting>
  <conditionalFormatting sqref="E16:E17">
    <cfRule type="cellIs" dxfId="76" priority="1215" operator="equal">
      <formula>"Nível 3"</formula>
    </cfRule>
  </conditionalFormatting>
  <conditionalFormatting sqref="D25:E25 D16:E16 D34:E34">
    <cfRule type="cellIs" dxfId="75" priority="643" operator="equal">
      <formula>0</formula>
    </cfRule>
  </conditionalFormatting>
  <conditionalFormatting sqref="D27 D36 D18 CI36 CI18">
    <cfRule type="expression" dxfId="74" priority="639">
      <formula>$E$25="Nível 3"</formula>
    </cfRule>
    <cfRule type="expression" dxfId="73" priority="642">
      <formula>$C$25="Nível 1"</formula>
    </cfRule>
  </conditionalFormatting>
  <conditionalFormatting sqref="D25:D26 D34:D35 D16:D17 CI34:CI35 CI16:CI17">
    <cfRule type="expression" dxfId="72" priority="637">
      <formula>$E$25="Nível 3"</formula>
    </cfRule>
    <cfRule type="expression" dxfId="71" priority="638">
      <formula>$C$25="Nível 1"</formula>
    </cfRule>
  </conditionalFormatting>
  <conditionalFormatting sqref="E25:E26 E34:E35 E16:E17 CJ34:CJ35 CJ16:CJ17">
    <cfRule type="expression" dxfId="70" priority="635">
      <formula>$D$25="Nível 2"</formula>
    </cfRule>
    <cfRule type="expression" dxfId="69" priority="636">
      <formula>$C$25="Nível 1"</formula>
    </cfRule>
  </conditionalFormatting>
  <conditionalFormatting sqref="C27 C36 C18 DC27 CH36 DC36 CH18 DC18">
    <cfRule type="expression" dxfId="68" priority="644">
      <formula>$E$25="Nível 3"</formula>
    </cfRule>
    <cfRule type="expression" dxfId="67" priority="645">
      <formula>$D$25="Nível 2"</formula>
    </cfRule>
  </conditionalFormatting>
  <conditionalFormatting sqref="C25 C34:C35 DC25 CH34:CH35 DC34:DC35 DC16">
    <cfRule type="expression" dxfId="66" priority="646">
      <formula>$E$25="Nível 3"</formula>
    </cfRule>
    <cfRule type="expression" dxfId="65" priority="647">
      <formula>$D$25="Nível 2"</formula>
    </cfRule>
  </conditionalFormatting>
  <conditionalFormatting sqref="S38">
    <cfRule type="cellIs" dxfId="64" priority="221" operator="equal">
      <formula>0</formula>
    </cfRule>
  </conditionalFormatting>
  <conditionalFormatting sqref="S20">
    <cfRule type="cellIs" dxfId="63" priority="215" operator="equal">
      <formula>0</formula>
    </cfRule>
  </conditionalFormatting>
  <conditionalFormatting sqref="C16">
    <cfRule type="expression" dxfId="62" priority="127">
      <formula>$E$25="Nível 3"</formula>
    </cfRule>
    <cfRule type="expression" dxfId="61" priority="128">
      <formula>$D$25="Nível 2"</formula>
    </cfRule>
  </conditionalFormatting>
  <conditionalFormatting sqref="L9:M9">
    <cfRule type="expression" dxfId="60" priority="12689">
      <formula>AND(K1&gt;0,$L$1&lt;1)</formula>
    </cfRule>
  </conditionalFormatting>
  <conditionalFormatting sqref="O6">
    <cfRule type="expression" dxfId="59" priority="12690">
      <formula>AND(K1&gt;0,$M$1&lt;1)</formula>
    </cfRule>
  </conditionalFormatting>
  <conditionalFormatting sqref="O7">
    <cfRule type="expression" dxfId="58" priority="12691">
      <formula>AND(K1&gt;0,$N$1&lt;1)</formula>
    </cfRule>
  </conditionalFormatting>
  <conditionalFormatting sqref="O9">
    <cfRule type="expression" dxfId="57" priority="12692">
      <formula>AND(K1&gt;0,$O$1&lt;1)</formula>
    </cfRule>
  </conditionalFormatting>
  <conditionalFormatting sqref="U6">
    <cfRule type="expression" dxfId="56" priority="12693">
      <formula>AND(K1&gt;0,$P$1&lt;1)</formula>
    </cfRule>
  </conditionalFormatting>
  <conditionalFormatting sqref="IA6">
    <cfRule type="expression" dxfId="55" priority="12719">
      <formula>AND($K$1&gt;0,$K$2&gt;0)</formula>
    </cfRule>
  </conditionalFormatting>
  <conditionalFormatting sqref="S29">
    <cfRule type="cellIs" dxfId="54" priority="122" operator="equal">
      <formula>0</formula>
    </cfRule>
  </conditionalFormatting>
  <conditionalFormatting sqref="S38">
    <cfRule type="cellIs" dxfId="53" priority="121" operator="equal">
      <formula>0</formula>
    </cfRule>
  </conditionalFormatting>
  <conditionalFormatting sqref="S38">
    <cfRule type="cellIs" dxfId="52" priority="120" operator="equal">
      <formula>0</formula>
    </cfRule>
  </conditionalFormatting>
  <conditionalFormatting sqref="DB48:DC58 CG48:CZ58 B48:W58">
    <cfRule type="expression" dxfId="51" priority="80">
      <formula>OR(AND($B$48="",$U$6&lt;&gt;1,$U$7="MINI"),$U$6&lt;&gt;1)</formula>
    </cfRule>
  </conditionalFormatting>
  <conditionalFormatting sqref="DB60:DC69 CG60:CZ69 B60:W69">
    <cfRule type="expression" dxfId="50" priority="79">
      <formula>OR(AND($B$60="",$U$6&lt;&gt;2,$U$7="MINI"),$U$6&lt;&gt;2)</formula>
    </cfRule>
  </conditionalFormatting>
  <conditionalFormatting sqref="DB71:DC80 CG71:CZ80 B71:W80">
    <cfRule type="expression" dxfId="49" priority="77">
      <formula>OR(AND($B$71="",$U$6&lt;31,$U$7="MINI"),$U$6&lt;3)</formula>
    </cfRule>
  </conditionalFormatting>
  <conditionalFormatting sqref="CX6">
    <cfRule type="cellIs" dxfId="48" priority="64" operator="equal">
      <formula>3</formula>
    </cfRule>
    <cfRule type="cellIs" dxfId="47" priority="65" operator="equal">
      <formula>2</formula>
    </cfRule>
  </conditionalFormatting>
  <conditionalFormatting sqref="CJ6 CH6:CI7 DC6:DC7 CV27 CY6 CW6 CT6:CT7 CR6:CR7">
    <cfRule type="cellIs" dxfId="46" priority="63" operator="equal">
      <formula>0</formula>
    </cfRule>
  </conditionalFormatting>
  <conditionalFormatting sqref="CJ27">
    <cfRule type="expression" dxfId="45" priority="61">
      <formula>$D$25="Nível 2"</formula>
    </cfRule>
    <cfRule type="expression" dxfId="44" priority="62">
      <formula>$C$25="Nível 1"</formula>
    </cfRule>
  </conditionalFormatting>
  <conditionalFormatting sqref="CI16:CI17">
    <cfRule type="cellIs" dxfId="43" priority="60" operator="equal">
      <formula>"Nível 2"</formula>
    </cfRule>
  </conditionalFormatting>
  <conditionalFormatting sqref="CJ16:CJ17">
    <cfRule type="cellIs" dxfId="42" priority="59" operator="equal">
      <formula>"Nível 3"</formula>
    </cfRule>
  </conditionalFormatting>
  <conditionalFormatting sqref="CI25:CJ25 CI16:CJ16 CI34:CJ34">
    <cfRule type="cellIs" dxfId="41" priority="54" operator="equal">
      <formula>0</formula>
    </cfRule>
  </conditionalFormatting>
  <conditionalFormatting sqref="CI27">
    <cfRule type="expression" dxfId="40" priority="52">
      <formula>$E$25="Nível 3"</formula>
    </cfRule>
    <cfRule type="expression" dxfId="39" priority="53">
      <formula>$C$25="Nível 1"</formula>
    </cfRule>
  </conditionalFormatting>
  <conditionalFormatting sqref="CI25:CI26">
    <cfRule type="expression" dxfId="38" priority="50">
      <formula>$E$25="Nível 3"</formula>
    </cfRule>
    <cfRule type="expression" dxfId="37" priority="51">
      <formula>$C$25="Nível 1"</formula>
    </cfRule>
  </conditionalFormatting>
  <conditionalFormatting sqref="CJ25:CJ26">
    <cfRule type="expression" dxfId="36" priority="48">
      <formula>$D$25="Nível 2"</formula>
    </cfRule>
    <cfRule type="expression" dxfId="35" priority="49">
      <formula>$C$25="Nível 1"</formula>
    </cfRule>
  </conditionalFormatting>
  <conditionalFormatting sqref="CH27">
    <cfRule type="expression" dxfId="34" priority="55">
      <formula>$E$25="Nível 3"</formula>
    </cfRule>
    <cfRule type="expression" dxfId="33" priority="56">
      <formula>$D$25="Nível 2"</formula>
    </cfRule>
  </conditionalFormatting>
  <conditionalFormatting sqref="CH25">
    <cfRule type="expression" dxfId="32" priority="57">
      <formula>$E$25="Nível 3"</formula>
    </cfRule>
    <cfRule type="expression" dxfId="31" priority="58">
      <formula>$D$25="Nível 2"</formula>
    </cfRule>
  </conditionalFormatting>
  <conditionalFormatting sqref="CV36">
    <cfRule type="cellIs" dxfId="30" priority="47" operator="equal">
      <formula>0</formula>
    </cfRule>
  </conditionalFormatting>
  <conditionalFormatting sqref="CV18">
    <cfRule type="cellIs" dxfId="29" priority="46" operator="equal">
      <formula>0</formula>
    </cfRule>
  </conditionalFormatting>
  <conditionalFormatting sqref="CH16">
    <cfRule type="expression" dxfId="28" priority="44">
      <formula>$E$25="Nível 3"</formula>
    </cfRule>
    <cfRule type="expression" dxfId="27" priority="45">
      <formula>$D$25="Nível 2"</formula>
    </cfRule>
  </conditionalFormatting>
  <conditionalFormatting sqref="CQ9:CR9">
    <cfRule type="expression" dxfId="26" priority="66">
      <formula>AND(CP1&gt;0,$L$1&lt;1)</formula>
    </cfRule>
  </conditionalFormatting>
  <conditionalFormatting sqref="CT6">
    <cfRule type="expression" dxfId="25" priority="67">
      <formula>AND(CP1&gt;0,$M$1&lt;1)</formula>
    </cfRule>
  </conditionalFormatting>
  <conditionalFormatting sqref="CT7">
    <cfRule type="expression" dxfId="24" priority="68">
      <formula>AND(CP1&gt;0,$N$1&lt;1)</formula>
    </cfRule>
  </conditionalFormatting>
  <conditionalFormatting sqref="CT9">
    <cfRule type="expression" dxfId="23" priority="69">
      <formula>AND(CP1&gt;0,$O$1&lt;1)</formula>
    </cfRule>
  </conditionalFormatting>
  <conditionalFormatting sqref="CX6">
    <cfRule type="expression" dxfId="22" priority="70">
      <formula>AND(CP1&gt;0,$P$1&lt;1)</formula>
    </cfRule>
  </conditionalFormatting>
  <conditionalFormatting sqref="CV27">
    <cfRule type="cellIs" dxfId="21" priority="43" operator="equal">
      <formula>0</formula>
    </cfRule>
  </conditionalFormatting>
  <conditionalFormatting sqref="CV36">
    <cfRule type="cellIs" dxfId="20" priority="42" operator="equal">
      <formula>0</formula>
    </cfRule>
  </conditionalFormatting>
  <conditionalFormatting sqref="CV36">
    <cfRule type="cellIs" dxfId="19" priority="41" operator="equal">
      <formula>0</formula>
    </cfRule>
  </conditionalFormatting>
  <conditionalFormatting sqref="CG14:CZ14">
    <cfRule type="expression" dxfId="18" priority="36">
      <formula>$U$7="Tapete"</formula>
    </cfRule>
  </conditionalFormatting>
  <conditionalFormatting sqref="B45:I46 B48:W80">
    <cfRule type="expression" dxfId="17" priority="35">
      <formula>$U$7="mini"</formula>
    </cfRule>
  </conditionalFormatting>
  <conditionalFormatting sqref="B43:W44">
    <cfRule type="expression" dxfId="16" priority="74">
      <formula>$U$7="mini"</formula>
    </cfRule>
  </conditionalFormatting>
  <conditionalFormatting sqref="B14:W42">
    <cfRule type="expression" dxfId="15" priority="23">
      <formula>$U$7="TAPETE"</formula>
    </cfRule>
  </conditionalFormatting>
  <conditionalFormatting sqref="B32:W32 CG32:CZ32">
    <cfRule type="expression" dxfId="14" priority="24">
      <formula>$U$7="TAPETE"</formula>
    </cfRule>
  </conditionalFormatting>
  <conditionalFormatting sqref="DB32:DC32">
    <cfRule type="expression" dxfId="13" priority="21">
      <formula>$U$7="TAPETE"</formula>
    </cfRule>
  </conditionalFormatting>
  <conditionalFormatting sqref="C32:D32">
    <cfRule type="expression" dxfId="12" priority="20">
      <formula>$U$7="tapete"</formula>
    </cfRule>
  </conditionalFormatting>
  <conditionalFormatting sqref="M34">
    <cfRule type="expression" dxfId="11" priority="7">
      <formula>$U$7="TAPETE"</formula>
    </cfRule>
  </conditionalFormatting>
  <conditionalFormatting sqref="M35">
    <cfRule type="expression" dxfId="10" priority="6">
      <formula>$U$7="TAPETE"</formula>
    </cfRule>
  </conditionalFormatting>
  <conditionalFormatting sqref="M25">
    <cfRule type="expression" dxfId="9" priority="4">
      <formula>$U$7="TAPETE"</formula>
    </cfRule>
  </conditionalFormatting>
  <conditionalFormatting sqref="M26">
    <cfRule type="expression" dxfId="8" priority="3">
      <formula>$U$7="TAPETE"</formula>
    </cfRule>
  </conditionalFormatting>
  <conditionalFormatting sqref="M16">
    <cfRule type="expression" dxfId="7" priority="2">
      <formula>$U$7="TAPETE"</formula>
    </cfRule>
  </conditionalFormatting>
  <conditionalFormatting sqref="M17">
    <cfRule type="expression" dxfId="6" priority="1">
      <formula>$U$7="TAPETE"</formula>
    </cfRule>
  </conditionalFormatting>
  <conditionalFormatting sqref="W7">
    <cfRule type="expression" dxfId="5" priority="12726">
      <formula>AND(K1&gt;0,$Q$1&lt;1)</formula>
    </cfRule>
  </conditionalFormatting>
  <conditionalFormatting sqref="W8">
    <cfRule type="expression" dxfId="4" priority="12727">
      <formula>AND(K1&gt;0,$R$1&lt;1)</formula>
    </cfRule>
  </conditionalFormatting>
  <conditionalFormatting sqref="U7:U8">
    <cfRule type="expression" dxfId="3" priority="12728">
      <formula>AND(K1&gt;0,$S$1&lt;1)</formula>
    </cfRule>
  </conditionalFormatting>
  <conditionalFormatting sqref="CZ7">
    <cfRule type="expression" dxfId="2" priority="12729">
      <formula>AND(CP1&gt;0,$Q$1&lt;1)</formula>
    </cfRule>
  </conditionalFormatting>
  <conditionalFormatting sqref="CZ8">
    <cfRule type="expression" dxfId="1" priority="12730">
      <formula>AND(CP1&gt;0,$R$1&lt;1)</formula>
    </cfRule>
  </conditionalFormatting>
  <conditionalFormatting sqref="CX7:CX8">
    <cfRule type="expression" dxfId="0" priority="12731">
      <formula>AND(CP1&gt;0,$S$1&lt;1)</formula>
    </cfRule>
  </conditionalFormatting>
  <dataValidations xWindow="380" yWindow="469" count="15">
    <dataValidation type="list" allowBlank="1" showInputMessage="1" showErrorMessage="1" prompt="Escolher o género do aluno" sqref="L9:M9" xr:uid="{00000000-0002-0000-0000-000000000000}">
      <formula1>sexo</formula1>
    </dataValidation>
    <dataValidation type="list" allowBlank="1" showInputMessage="1" showErrorMessage="1" sqref="U6" xr:uid="{00000000-0002-0000-0000-000001000000}">
      <formula1>nível</formula1>
    </dataValidation>
    <dataValidation type="list" allowBlank="1" showInputMessage="1" showErrorMessage="1" prompt="Escolher o tipo de prova do aluno" sqref="U7:U8" xr:uid="{00000000-0002-0000-0000-000003000000}">
      <formula1>especialidades</formula1>
    </dataValidation>
    <dataValidation type="list" allowBlank="1" showInputMessage="1" showErrorMessage="1" prompt="Escolher uma uma das 10 séries" sqref="C48" xr:uid="{00000000-0002-0000-0000-000004000000}">
      <formula1>séries</formula1>
    </dataValidation>
    <dataValidation allowBlank="1" showInputMessage="1" showErrorMessage="1" prompt="Colocar a data do encontro_x000a_" sqref="O6" xr:uid="{00000000-0002-0000-0000-000005000000}"/>
    <dataValidation allowBlank="1" showInputMessage="1" showErrorMessage="1" prompt="Colocar o grupo a que o aluno pertence" sqref="W7" xr:uid="{00000000-0002-0000-0000-000007000000}"/>
    <dataValidation allowBlank="1" showInputMessage="1" showErrorMessage="1" prompt="Colocar o número de ordem de passagem" sqref="W8" xr:uid="{00000000-0002-0000-0000-000008000000}"/>
    <dataValidation type="list" allowBlank="1" showInputMessage="1" showErrorMessage="1" prompt="Escolher o salto que o aluno vai realizar na 2ª série_x000a_" sqref="D27:D31" xr:uid="{00000000-0002-0000-0000-00000A000000}">
      <formula1>nível2</formula1>
    </dataValidation>
    <dataValidation type="list" allowBlank="1" showInputMessage="1" showErrorMessage="1" prompt="Escolher o salto que o aluno vai realizar na 3ª série_x000a_" sqref="E27:E31" xr:uid="{00000000-0002-0000-0000-00000B000000}">
      <formula1>nível3</formula1>
    </dataValidation>
    <dataValidation type="list" allowBlank="1" showInputMessage="1" showErrorMessage="1" prompt="Escolher o salto que o aluno vai realizar na 3ª série" sqref="C36:C41" xr:uid="{00000000-0002-0000-0000-00000C000000}">
      <formula1>nivel1.1</formula1>
    </dataValidation>
    <dataValidation type="list" allowBlank="1" showInputMessage="1" showErrorMessage="1" prompt="Escolher o salto que o aluno vai realizar na 3ª série" sqref="D36:D41" xr:uid="{00000000-0002-0000-0000-00000D000000}">
      <formula1>nível2</formula1>
    </dataValidation>
    <dataValidation type="list" allowBlank="1" showInputMessage="1" showErrorMessage="1" prompt="Escolher o salto que o aluno vai realizar na 3ª série" sqref="E36:E41" xr:uid="{00000000-0002-0000-0000-00000E000000}">
      <formula1>nível3</formula1>
    </dataValidation>
    <dataValidation type="list" allowBlank="1" showInputMessage="1" showErrorMessage="1" prompt="Escolher um dos elementos para a constituíção da série " sqref="D63:F66" xr:uid="{00000000-0002-0000-0000-00000F000000}">
      <formula1>tumbling2</formula1>
    </dataValidation>
    <dataValidation type="list" allowBlank="1" showInputMessage="1" showErrorMessage="1" prompt="Escolher um dos elementos para a constituíção da série" sqref="D74:F78" xr:uid="{00000000-0002-0000-0000-000010000000}">
      <formula1>tumbling3</formula1>
    </dataValidation>
    <dataValidation allowBlank="1" showInputMessage="1" showErrorMessage="1" prompt="Colocar o 1º e último nome do aluno em prova" sqref="H9:J9" xr:uid="{BA9DBD00-14DE-42D2-AAB5-9453FA1C3735}"/>
  </dataValidations>
  <printOptions horizontalCentered="1"/>
  <pageMargins left="0" right="0" top="0" bottom="0" header="0.31496062992125984" footer="0.31496062992125984"/>
  <pageSetup paperSize="9" scale="45" orientation="portrait" verticalDpi="300" r:id="rId1"/>
  <colBreaks count="1" manualBreakCount="1">
    <brk id="23" min="4" max="7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M21"/>
  <sheetViews>
    <sheetView showGridLines="0" zoomScaleNormal="100" zoomScaleSheetLayoutView="85" workbookViewId="0">
      <selection activeCell="A9" sqref="A9:M9"/>
    </sheetView>
  </sheetViews>
  <sheetFormatPr defaultRowHeight="14.4" x14ac:dyDescent="0.3"/>
  <cols>
    <col min="1" max="1" width="34.33203125" bestFit="1" customWidth="1"/>
    <col min="13" max="13" width="61.44140625" customWidth="1"/>
  </cols>
  <sheetData>
    <row r="1" spans="1:13" s="2" customForma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" customForma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2" customFormat="1" ht="15" thickBot="1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3">
      <c r="A5" s="140"/>
      <c r="B5" s="31"/>
      <c r="C5" s="141"/>
      <c r="D5" s="141"/>
      <c r="E5" s="31"/>
      <c r="F5" s="31"/>
      <c r="G5" s="31"/>
      <c r="H5" s="31"/>
      <c r="I5" s="31"/>
      <c r="J5" s="31"/>
      <c r="K5" s="31"/>
      <c r="L5" s="31"/>
      <c r="M5" s="32"/>
    </row>
    <row r="6" spans="1:13" x14ac:dyDescent="0.3">
      <c r="A6" s="129"/>
      <c r="B6" s="6"/>
      <c r="C6" s="142"/>
      <c r="D6" s="142"/>
      <c r="E6" s="6"/>
      <c r="F6" s="6"/>
      <c r="G6" s="6"/>
      <c r="H6" s="6"/>
      <c r="I6" s="6"/>
      <c r="J6" s="6"/>
      <c r="K6" s="6"/>
      <c r="L6" s="6"/>
      <c r="M6" s="34"/>
    </row>
    <row r="7" spans="1:13" x14ac:dyDescent="0.3">
      <c r="A7" s="384" t="s">
        <v>54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6"/>
    </row>
    <row r="8" spans="1:13" ht="35.25" customHeight="1" thickBot="1" x14ac:dyDescent="0.35">
      <c r="A8" s="384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6"/>
    </row>
    <row r="9" spans="1:13" s="2" customFormat="1" ht="121.8" customHeight="1" thickBot="1" x14ac:dyDescent="0.35">
      <c r="A9" s="396" t="s">
        <v>214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8"/>
    </row>
    <row r="10" spans="1:13" ht="27" customHeight="1" x14ac:dyDescent="0.3">
      <c r="A10" s="387" t="s">
        <v>213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 x14ac:dyDescent="0.3">
      <c r="A11" s="390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2"/>
    </row>
    <row r="12" spans="1:13" x14ac:dyDescent="0.3">
      <c r="A12" s="390"/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2"/>
    </row>
    <row r="13" spans="1:13" ht="18" customHeight="1" x14ac:dyDescent="0.3">
      <c r="A13" s="390" t="s">
        <v>134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2"/>
    </row>
    <row r="14" spans="1:13" ht="18" customHeight="1" x14ac:dyDescent="0.3">
      <c r="A14" s="390"/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2"/>
    </row>
    <row r="15" spans="1:13" ht="18" customHeight="1" x14ac:dyDescent="0.3">
      <c r="A15" s="390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2"/>
    </row>
    <row r="16" spans="1:13" x14ac:dyDescent="0.3">
      <c r="A16" s="390" t="s">
        <v>55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2"/>
    </row>
    <row r="17" spans="1:13" x14ac:dyDescent="0.3">
      <c r="A17" s="390"/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2"/>
    </row>
    <row r="18" spans="1:13" x14ac:dyDescent="0.3">
      <c r="A18" s="390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2"/>
    </row>
    <row r="19" spans="1:13" x14ac:dyDescent="0.3">
      <c r="A19" s="390" t="s">
        <v>58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2"/>
    </row>
    <row r="20" spans="1:13" x14ac:dyDescent="0.3">
      <c r="A20" s="390"/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2"/>
    </row>
    <row r="21" spans="1:13" ht="15" thickBot="1" x14ac:dyDescent="0.35">
      <c r="A21" s="393"/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5"/>
    </row>
  </sheetData>
  <sheetProtection algorithmName="SHA-512" hashValue="PD5fhNZIslH7PaNv50dFGVdq5NtZ1srbCXwem9pAdKXcC0y8Uyto5xbsQbFLWTWZqcRXSGtq0wbgexHF29YfCA==" saltValue="i1KTR0/wX76oPgJhe6mM4Q==" spinCount="100000" sheet="1" objects="1" scenarios="1" selectLockedCells="1" autoFilter="0"/>
  <mergeCells count="6">
    <mergeCell ref="A7:M8"/>
    <mergeCell ref="A10:M12"/>
    <mergeCell ref="A13:M15"/>
    <mergeCell ref="A16:M18"/>
    <mergeCell ref="A19:M21"/>
    <mergeCell ref="A9:M9"/>
  </mergeCells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13</vt:i4>
      </vt:variant>
    </vt:vector>
  </HeadingPairs>
  <TitlesOfParts>
    <vt:vector size="15" baseType="lpstr">
      <vt:lpstr>carta de competição - trampolim</vt:lpstr>
      <vt:lpstr>instruções</vt:lpstr>
      <vt:lpstr>'carta de competição - trampolim'!Área_de_Impressão</vt:lpstr>
      <vt:lpstr>encontros</vt:lpstr>
      <vt:lpstr>escolas</vt:lpstr>
      <vt:lpstr>especialidades</vt:lpstr>
      <vt:lpstr>nível</vt:lpstr>
      <vt:lpstr>nivel1.1</vt:lpstr>
      <vt:lpstr>nível2</vt:lpstr>
      <vt:lpstr>nível3</vt:lpstr>
      <vt:lpstr>séries</vt:lpstr>
      <vt:lpstr>sexo</vt:lpstr>
      <vt:lpstr>tumbling1</vt:lpstr>
      <vt:lpstr>tumbling2</vt:lpstr>
      <vt:lpstr>tumbling3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Emanuel Rocha</dc:creator>
  <cp:lastModifiedBy>José Emanuel Rocha</cp:lastModifiedBy>
  <cp:lastPrinted>2019-10-07T08:26:53Z</cp:lastPrinted>
  <dcterms:created xsi:type="dcterms:W3CDTF">2012-01-02T18:46:05Z</dcterms:created>
  <dcterms:modified xsi:type="dcterms:W3CDTF">2019-11-27T12:41:27Z</dcterms:modified>
</cp:coreProperties>
</file>