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https://raemineduc.sharepoint.com/sites/DesportosGmnicos2-1234/Documentos Partilhados/1234/cartas de competição/"/>
    </mc:Choice>
  </mc:AlternateContent>
  <xr:revisionPtr revIDLastSave="206" documentId="13_ncr:20001_{ACB7B26B-361F-4D23-87E3-A76A7559518E}" xr6:coauthVersionLast="47" xr6:coauthVersionMax="47" xr10:uidLastSave="{82606F5C-DDBE-4582-BBE2-D25955B16A14}"/>
  <workbookProtection workbookAlgorithmName="SHA-512" workbookHashValue="gOXLzP4fpKIGBmk4jm+JxRm9+pdJydceGFSFN/TZ1oDJJ2OWMw9wWnTdHiQBZ3Q04KopEpEn0qZxJ2E6xxpauw==" workbookSaltValue="1OyLPX1I9BYvSE4+6WZuDQ==" workbookSpinCount="100000" lockStructure="1"/>
  <bookViews>
    <workbookView showSheetTabs="0" xWindow="-108" yWindow="-108" windowWidth="23256" windowHeight="13176" tabRatio="510" activeTab="1" xr2:uid="{00000000-000D-0000-FFFF-FFFF00000000}"/>
  </bookViews>
  <sheets>
    <sheet name="carta de competição" sheetId="1" r:id="rId1"/>
    <sheet name="preenchimento cartas" sheetId="4" r:id="rId2"/>
    <sheet name="dados" sheetId="3" state="hidden" r:id="rId3"/>
    <sheet name="dados1" sheetId="5" state="hidden" r:id="rId4"/>
  </sheets>
  <definedNames>
    <definedName name="aparelhos">dados!$R$3:$R$36</definedName>
    <definedName name="aparelhosabreviados">dados!$K$4:$K$8</definedName>
    <definedName name="_xlnm.Print_Area" localSheetId="0">'carta de competição'!$B$3:$AB$66</definedName>
    <definedName name="_xlnm.Print_Area" localSheetId="1">'preenchimento cartas'!$H$3:$W$33</definedName>
    <definedName name="barra2">dados!$L$4:$L$5</definedName>
    <definedName name="barra3">dados!$M$4:$M$6</definedName>
    <definedName name="barrafixa2">dados!$T$27:$T$28</definedName>
    <definedName name="barrafixa3">dados!$T$29:$T$31</definedName>
    <definedName name="cartas">dados!$E$2:$E$26</definedName>
    <definedName name="CLDE">dados!$G$2:$G$25</definedName>
    <definedName name="difaparelhos">dados!$U$3:$U$36</definedName>
    <definedName name="elementos">dados1!$C$1:$C$36</definedName>
    <definedName name="facultativos">dados!$J$6:$J$8</definedName>
    <definedName name="feminino2solo">dados!$T$3:$T$4</definedName>
    <definedName name="feminino3solo">dados!$T$7:$T$9</definedName>
    <definedName name="figuras">dados1!$A$1:$A$36</definedName>
    <definedName name="figuras2">dados1!$B$1:$B$36</definedName>
    <definedName name="figurasfacultativo">INDEX(figuras,MATCH('carta de competição'!$A$31,elementos,0))</definedName>
    <definedName name="figurasolo">INDEX(figuras,MATCH('carta de competição'!$A$9,elementos,0))</definedName>
    <definedName name="figurassalto1">INDEX(figuras2,MATCH('carta de competição'!$A$53,elementos,0))</definedName>
    <definedName name="figurassalto2">INDEX(figuras2,MATCH('carta de competição'!$A$54,elementos,0))</definedName>
    <definedName name="genero">dados!$B$2:$B$3</definedName>
    <definedName name="masculino2solo">dados!$T$5:$T$6</definedName>
    <definedName name="masculino3solo">dados!$T$10:$T$12</definedName>
    <definedName name="nivel">dados!$A$2:$A$3</definedName>
    <definedName name="paralelas_2">dados!$N$4:$N$5</definedName>
    <definedName name="paralelas_3">dados!$O$4:$O$6</definedName>
    <definedName name="paralelas2">dados!$T$32:$T$33</definedName>
    <definedName name="paralelas3">dados!$T$34:$T$36</definedName>
    <definedName name="salto2">dados!$T$13:$T$16</definedName>
    <definedName name="salto3">dados!$T$17:$T$20</definedName>
    <definedName name="trave_2">dados!$P$4:$P$6</definedName>
    <definedName name="trave_3">dados!$Q$4:$Q$6</definedName>
    <definedName name="trave2">dados!$T$21:$T$23</definedName>
    <definedName name="trave3">dados!$T$24:$T$26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9" i="4" l="1"/>
  <c r="P9" i="4" s="1"/>
  <c r="F9" i="4"/>
  <c r="W9" i="4" s="1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P25" i="4" s="1"/>
  <c r="D26" i="4"/>
  <c r="D27" i="4"/>
  <c r="D28" i="4"/>
  <c r="D29" i="4"/>
  <c r="D30" i="4"/>
  <c r="D31" i="4"/>
  <c r="D32" i="4"/>
  <c r="D33" i="4"/>
  <c r="P33" i="4" s="1"/>
  <c r="P15" i="4"/>
  <c r="P31" i="4"/>
  <c r="G33" i="4"/>
  <c r="S33" i="4" s="1"/>
  <c r="F33" i="4"/>
  <c r="W33" i="4" s="1"/>
  <c r="E33" i="4"/>
  <c r="U33" i="4" s="1"/>
  <c r="C33" i="4"/>
  <c r="B33" i="4"/>
  <c r="A33" i="4"/>
  <c r="G32" i="4"/>
  <c r="S32" i="4" s="1"/>
  <c r="F32" i="4"/>
  <c r="W32" i="4" s="1"/>
  <c r="E32" i="4"/>
  <c r="U32" i="4" s="1"/>
  <c r="P32" i="4"/>
  <c r="C32" i="4"/>
  <c r="B32" i="4"/>
  <c r="A32" i="4"/>
  <c r="G31" i="4"/>
  <c r="S31" i="4" s="1"/>
  <c r="F31" i="4"/>
  <c r="W31" i="4" s="1"/>
  <c r="E31" i="4"/>
  <c r="U31" i="4" s="1"/>
  <c r="C31" i="4"/>
  <c r="B31" i="4"/>
  <c r="A31" i="4"/>
  <c r="G30" i="4"/>
  <c r="S30" i="4" s="1"/>
  <c r="F30" i="4"/>
  <c r="W30" i="4" s="1"/>
  <c r="E30" i="4"/>
  <c r="U30" i="4" s="1"/>
  <c r="P30" i="4"/>
  <c r="C30" i="4"/>
  <c r="B30" i="4"/>
  <c r="A30" i="4"/>
  <c r="G29" i="4"/>
  <c r="S29" i="4" s="1"/>
  <c r="F29" i="4"/>
  <c r="W29" i="4" s="1"/>
  <c r="E29" i="4"/>
  <c r="U29" i="4" s="1"/>
  <c r="P29" i="4"/>
  <c r="C29" i="4"/>
  <c r="B29" i="4"/>
  <c r="A29" i="4"/>
  <c r="G28" i="4"/>
  <c r="S28" i="4" s="1"/>
  <c r="F28" i="4"/>
  <c r="W28" i="4" s="1"/>
  <c r="E28" i="4"/>
  <c r="U28" i="4" s="1"/>
  <c r="P28" i="4"/>
  <c r="C28" i="4"/>
  <c r="B28" i="4"/>
  <c r="A28" i="4"/>
  <c r="G27" i="4"/>
  <c r="S27" i="4" s="1"/>
  <c r="F27" i="4"/>
  <c r="W27" i="4" s="1"/>
  <c r="E27" i="4"/>
  <c r="U27" i="4" s="1"/>
  <c r="P27" i="4"/>
  <c r="C27" i="4"/>
  <c r="B27" i="4"/>
  <c r="A27" i="4"/>
  <c r="G26" i="4"/>
  <c r="S26" i="4" s="1"/>
  <c r="F26" i="4"/>
  <c r="W26" i="4" s="1"/>
  <c r="E26" i="4"/>
  <c r="U26" i="4" s="1"/>
  <c r="P26" i="4"/>
  <c r="C26" i="4"/>
  <c r="B26" i="4"/>
  <c r="A26" i="4"/>
  <c r="G25" i="4"/>
  <c r="S25" i="4" s="1"/>
  <c r="F25" i="4"/>
  <c r="W25" i="4" s="1"/>
  <c r="E25" i="4"/>
  <c r="U25" i="4" s="1"/>
  <c r="C25" i="4"/>
  <c r="B25" i="4"/>
  <c r="A25" i="4"/>
  <c r="G24" i="4"/>
  <c r="S24" i="4" s="1"/>
  <c r="F24" i="4"/>
  <c r="W24" i="4" s="1"/>
  <c r="E24" i="4"/>
  <c r="U24" i="4" s="1"/>
  <c r="P24" i="4"/>
  <c r="C24" i="4"/>
  <c r="B24" i="4"/>
  <c r="A24" i="4"/>
  <c r="G23" i="4"/>
  <c r="S23" i="4" s="1"/>
  <c r="F23" i="4"/>
  <c r="W23" i="4" s="1"/>
  <c r="E23" i="4"/>
  <c r="U23" i="4" s="1"/>
  <c r="P23" i="4"/>
  <c r="C23" i="4"/>
  <c r="B23" i="4"/>
  <c r="A23" i="4"/>
  <c r="G22" i="4"/>
  <c r="S22" i="4" s="1"/>
  <c r="F22" i="4"/>
  <c r="W22" i="4" s="1"/>
  <c r="E22" i="4"/>
  <c r="U22" i="4" s="1"/>
  <c r="P22" i="4"/>
  <c r="C22" i="4"/>
  <c r="B22" i="4"/>
  <c r="A22" i="4"/>
  <c r="G21" i="4"/>
  <c r="S21" i="4" s="1"/>
  <c r="F21" i="4"/>
  <c r="W21" i="4" s="1"/>
  <c r="E21" i="4"/>
  <c r="U21" i="4" s="1"/>
  <c r="P21" i="4"/>
  <c r="C21" i="4"/>
  <c r="B21" i="4"/>
  <c r="A21" i="4"/>
  <c r="G20" i="4"/>
  <c r="S20" i="4" s="1"/>
  <c r="F20" i="4"/>
  <c r="W20" i="4" s="1"/>
  <c r="E20" i="4"/>
  <c r="U20" i="4" s="1"/>
  <c r="P20" i="4"/>
  <c r="C20" i="4"/>
  <c r="B20" i="4"/>
  <c r="A20" i="4"/>
  <c r="G19" i="4"/>
  <c r="S19" i="4" s="1"/>
  <c r="F19" i="4"/>
  <c r="W19" i="4" s="1"/>
  <c r="E19" i="4"/>
  <c r="U19" i="4" s="1"/>
  <c r="P19" i="4"/>
  <c r="C19" i="4"/>
  <c r="B19" i="4"/>
  <c r="A19" i="4"/>
  <c r="W18" i="4"/>
  <c r="G18" i="4"/>
  <c r="S18" i="4" s="1"/>
  <c r="F18" i="4"/>
  <c r="E18" i="4"/>
  <c r="U18" i="4" s="1"/>
  <c r="P18" i="4"/>
  <c r="C18" i="4"/>
  <c r="B18" i="4"/>
  <c r="A18" i="4"/>
  <c r="G17" i="4"/>
  <c r="S17" i="4" s="1"/>
  <c r="F17" i="4"/>
  <c r="W17" i="4" s="1"/>
  <c r="E17" i="4"/>
  <c r="U17" i="4" s="1"/>
  <c r="P17" i="4"/>
  <c r="C17" i="4"/>
  <c r="B17" i="4"/>
  <c r="A17" i="4"/>
  <c r="G16" i="4"/>
  <c r="S16" i="4" s="1"/>
  <c r="F16" i="4"/>
  <c r="W16" i="4" s="1"/>
  <c r="E16" i="4"/>
  <c r="U16" i="4" s="1"/>
  <c r="P16" i="4"/>
  <c r="C16" i="4"/>
  <c r="B16" i="4"/>
  <c r="A16" i="4"/>
  <c r="G15" i="4"/>
  <c r="S15" i="4" s="1"/>
  <c r="F15" i="4"/>
  <c r="W15" i="4" s="1"/>
  <c r="E15" i="4"/>
  <c r="U15" i="4" s="1"/>
  <c r="C15" i="4"/>
  <c r="B15" i="4"/>
  <c r="A15" i="4"/>
  <c r="G14" i="4"/>
  <c r="S14" i="4" s="1"/>
  <c r="F14" i="4"/>
  <c r="W14" i="4" s="1"/>
  <c r="E14" i="4"/>
  <c r="U14" i="4" s="1"/>
  <c r="P14" i="4"/>
  <c r="C14" i="4"/>
  <c r="B14" i="4"/>
  <c r="A14" i="4"/>
  <c r="W13" i="4"/>
  <c r="G13" i="4"/>
  <c r="S13" i="4" s="1"/>
  <c r="F13" i="4"/>
  <c r="E13" i="4"/>
  <c r="U13" i="4" s="1"/>
  <c r="P13" i="4"/>
  <c r="C13" i="4"/>
  <c r="B13" i="4"/>
  <c r="A13" i="4"/>
  <c r="W12" i="4"/>
  <c r="G12" i="4"/>
  <c r="S12" i="4" s="1"/>
  <c r="F12" i="4"/>
  <c r="E12" i="4"/>
  <c r="U12" i="4" s="1"/>
  <c r="P12" i="4"/>
  <c r="C12" i="4"/>
  <c r="B12" i="4"/>
  <c r="A12" i="4"/>
  <c r="G11" i="4"/>
  <c r="S11" i="4" s="1"/>
  <c r="F11" i="4"/>
  <c r="W11" i="4" s="1"/>
  <c r="E11" i="4"/>
  <c r="U11" i="4" s="1"/>
  <c r="P11" i="4"/>
  <c r="C11" i="4"/>
  <c r="B11" i="4"/>
  <c r="A11" i="4"/>
  <c r="G10" i="4"/>
  <c r="S10" i="4" s="1"/>
  <c r="F10" i="4"/>
  <c r="W10" i="4" s="1"/>
  <c r="E10" i="4"/>
  <c r="U10" i="4" s="1"/>
  <c r="P10" i="4"/>
  <c r="C10" i="4"/>
  <c r="B10" i="4"/>
  <c r="A10" i="4"/>
  <c r="G9" i="4"/>
  <c r="S9" i="4" s="1"/>
  <c r="E9" i="4"/>
  <c r="A53" i="1" s="1"/>
  <c r="C9" i="4"/>
  <c r="B9" i="4"/>
  <c r="A9" i="4"/>
  <c r="A54" i="1"/>
  <c r="K53" i="1"/>
  <c r="B53" i="1"/>
  <c r="X51" i="1"/>
  <c r="S51" i="1"/>
  <c r="G51" i="1"/>
  <c r="R48" i="1" s="1"/>
  <c r="AA49" i="1"/>
  <c r="B49" i="1"/>
  <c r="AA48" i="1"/>
  <c r="B31" i="1"/>
  <c r="X29" i="1"/>
  <c r="S29" i="1"/>
  <c r="G29" i="1"/>
  <c r="R27" i="1" s="1"/>
  <c r="AA27" i="1"/>
  <c r="B27" i="1"/>
  <c r="AA26" i="1"/>
  <c r="B9" i="1"/>
  <c r="X7" i="1"/>
  <c r="S7" i="1"/>
  <c r="G7" i="1"/>
  <c r="R4" i="1" s="1"/>
  <c r="AA5" i="1"/>
  <c r="B5" i="1"/>
  <c r="AA4" i="1"/>
  <c r="U9" i="4" l="1"/>
  <c r="B60" i="1" s="1"/>
  <c r="B38" i="1"/>
  <c r="A31" i="1"/>
  <c r="B16" i="1"/>
  <c r="K60" i="1"/>
  <c r="A9" i="1"/>
  <c r="R49" i="1"/>
  <c r="J49" i="1"/>
  <c r="J48" i="1"/>
  <c r="R5" i="1"/>
  <c r="J26" i="1"/>
  <c r="R26" i="1"/>
  <c r="J4" i="1"/>
  <c r="J5" i="1"/>
  <c r="J27" i="1"/>
</calcChain>
</file>

<file path=xl/sharedStrings.xml><?xml version="1.0" encoding="utf-8"?>
<sst xmlns="http://schemas.openxmlformats.org/spreadsheetml/2006/main" count="385" uniqueCount="186">
  <si>
    <t>Ordem de passagem</t>
  </si>
  <si>
    <t>Factor de Avaliação</t>
  </si>
  <si>
    <t>Bom</t>
  </si>
  <si>
    <t>Fraco</t>
  </si>
  <si>
    <t>Amplitude do Salto</t>
  </si>
  <si>
    <t>Extensão dos pés</t>
  </si>
  <si>
    <t xml:space="preserve">Alinha. segmentos </t>
  </si>
  <si>
    <t>Nome do ginasta</t>
  </si>
  <si>
    <t>Instruções</t>
  </si>
  <si>
    <t>DEDUÇÕES</t>
  </si>
  <si>
    <t>Suf.</t>
  </si>
  <si>
    <t>Insuf.</t>
  </si>
  <si>
    <t>Dif.</t>
  </si>
  <si>
    <t>Prova</t>
  </si>
  <si>
    <t>Género</t>
  </si>
  <si>
    <t>Falta Preencher</t>
  </si>
  <si>
    <t>Nota
CP</t>
  </si>
  <si>
    <t>Nota
EXE 1</t>
  </si>
  <si>
    <t>Nota
EXE 2</t>
  </si>
  <si>
    <t>Nota
EXE 3</t>
  </si>
  <si>
    <t>Nota
EXE 4</t>
  </si>
  <si>
    <t>Nota
EXE 5</t>
  </si>
  <si>
    <t>Escola</t>
  </si>
  <si>
    <t>Grupo</t>
  </si>
  <si>
    <t>CLDE/DSR</t>
  </si>
  <si>
    <t>ordem de passagem</t>
  </si>
  <si>
    <t>Feminino</t>
  </si>
  <si>
    <t>Masculino</t>
  </si>
  <si>
    <t>Data</t>
  </si>
  <si>
    <t>Nível</t>
  </si>
  <si>
    <t>M. B.</t>
  </si>
  <si>
    <t>DED.</t>
  </si>
  <si>
    <t>Carta de competição nº</t>
  </si>
  <si>
    <t>Porto</t>
  </si>
  <si>
    <t>Comport. antidesportivo</t>
  </si>
  <si>
    <t>Notas do Painel</t>
  </si>
  <si>
    <t>Dif</t>
  </si>
  <si>
    <t>Alentejo Central</t>
  </si>
  <si>
    <t>Algarve</t>
  </si>
  <si>
    <t>Alto Alentejo</t>
  </si>
  <si>
    <t>Amadora, Cascais e Oeiras</t>
  </si>
  <si>
    <t>Aveiro</t>
  </si>
  <si>
    <t>Baixo Alentejo e Alentejo Litoral</t>
  </si>
  <si>
    <t>Braga</t>
  </si>
  <si>
    <t>Bragança e Côa</t>
  </si>
  <si>
    <t>Castelo Branco</t>
  </si>
  <si>
    <t>Coimbra</t>
  </si>
  <si>
    <t>Entre Douro e Vouga</t>
  </si>
  <si>
    <t>Guarda</t>
  </si>
  <si>
    <t>Leiria</t>
  </si>
  <si>
    <t>Leziria e Médio Tejo</t>
  </si>
  <si>
    <t>Lisboa</t>
  </si>
  <si>
    <t>Loures, Odivelas e Vila Franca de Xira</t>
  </si>
  <si>
    <t>Oeste</t>
  </si>
  <si>
    <t>Setúbal</t>
  </si>
  <si>
    <t>Sintra</t>
  </si>
  <si>
    <t>Tâmega</t>
  </si>
  <si>
    <t>Viana do Castelo</t>
  </si>
  <si>
    <t>Vila Real e Douro</t>
  </si>
  <si>
    <t>Viseu</t>
  </si>
  <si>
    <t>Preenchimento das cartas</t>
  </si>
  <si>
    <t>Preenchimento das cartas de competição - Ginástica Artística</t>
  </si>
  <si>
    <t>Solo</t>
  </si>
  <si>
    <t>Salto</t>
  </si>
  <si>
    <t>Solo - A</t>
  </si>
  <si>
    <t>Solo  - B</t>
  </si>
  <si>
    <t>salto2</t>
  </si>
  <si>
    <t>salto3</t>
  </si>
  <si>
    <t>bf3</t>
  </si>
  <si>
    <t>ps3</t>
  </si>
  <si>
    <t>t3</t>
  </si>
  <si>
    <t>Barra fixa - A</t>
  </si>
  <si>
    <t>Paralelas - A</t>
  </si>
  <si>
    <t>Trave - A</t>
  </si>
  <si>
    <t>Trave - C</t>
  </si>
  <si>
    <t>Solo - C</t>
  </si>
  <si>
    <t>Barra fixa - C</t>
  </si>
  <si>
    <t>Paralelas - C</t>
  </si>
  <si>
    <t>solo2masculino</t>
  </si>
  <si>
    <t>solo3masculino</t>
  </si>
  <si>
    <t>bfixa2</t>
  </si>
  <si>
    <t>paralelas2</t>
  </si>
  <si>
    <t>trave2</t>
  </si>
  <si>
    <t>solo2feminino</t>
  </si>
  <si>
    <t>solo3feminino</t>
  </si>
  <si>
    <t>solo</t>
  </si>
  <si>
    <t>salto</t>
  </si>
  <si>
    <t>bfixa</t>
  </si>
  <si>
    <t>paralelas</t>
  </si>
  <si>
    <t>trave</t>
  </si>
  <si>
    <t>Opção</t>
  </si>
  <si>
    <t>barra 2</t>
  </si>
  <si>
    <t>barra3</t>
  </si>
  <si>
    <t>A</t>
  </si>
  <si>
    <t>B</t>
  </si>
  <si>
    <t>C</t>
  </si>
  <si>
    <t>2paralelas</t>
  </si>
  <si>
    <t>2trave</t>
  </si>
  <si>
    <t>3trave</t>
  </si>
  <si>
    <t>Feminino2Solo  - B</t>
  </si>
  <si>
    <t>2trave - A</t>
  </si>
  <si>
    <t>2trave - B</t>
  </si>
  <si>
    <t>2trave - C</t>
  </si>
  <si>
    <t>3trave - A</t>
  </si>
  <si>
    <t>3trave - B</t>
  </si>
  <si>
    <t>3trave - C</t>
  </si>
  <si>
    <t>2salto - A</t>
  </si>
  <si>
    <t>2salto - B</t>
  </si>
  <si>
    <t>2salto - C</t>
  </si>
  <si>
    <t>2salto - D</t>
  </si>
  <si>
    <t>3salto - A</t>
  </si>
  <si>
    <t>3salto - B</t>
  </si>
  <si>
    <t>3salto - C</t>
  </si>
  <si>
    <t>3salto - D</t>
  </si>
  <si>
    <t>2barra fixa - A</t>
  </si>
  <si>
    <t>2barra fixa - B</t>
  </si>
  <si>
    <t>3barra fixa - A</t>
  </si>
  <si>
    <t>3barra fixa - B</t>
  </si>
  <si>
    <t>3barra fixa - C</t>
  </si>
  <si>
    <t>2paralelas - A</t>
  </si>
  <si>
    <t>2paralelas - B</t>
  </si>
  <si>
    <t>3paralelas - A</t>
  </si>
  <si>
    <t>3paralelas - B</t>
  </si>
  <si>
    <t>3paralelas - C</t>
  </si>
  <si>
    <t>Salto 1</t>
  </si>
  <si>
    <t>Salto 2</t>
  </si>
  <si>
    <t xml:space="preserve">Feminino2Solo </t>
  </si>
  <si>
    <t xml:space="preserve">masculino2Solo </t>
  </si>
  <si>
    <t xml:space="preserve">Feminino3Solo </t>
  </si>
  <si>
    <t xml:space="preserve">masculino3Solo </t>
  </si>
  <si>
    <t>3paralelas</t>
  </si>
  <si>
    <t>trave3</t>
  </si>
  <si>
    <t>paralelas3</t>
  </si>
  <si>
    <t>barrafixa2</t>
  </si>
  <si>
    <t>barrafixa3</t>
  </si>
  <si>
    <t>barrafixa</t>
  </si>
  <si>
    <t>Trave - B</t>
  </si>
  <si>
    <t>Solo - B</t>
  </si>
  <si>
    <t>Barra fixa - B</t>
  </si>
  <si>
    <t>Paralelas - B</t>
  </si>
  <si>
    <t>Aparelho</t>
  </si>
  <si>
    <t>Facultativo</t>
  </si>
  <si>
    <t>CC
nº</t>
  </si>
  <si>
    <t>masculino3Solo - C</t>
  </si>
  <si>
    <t>Feminino2Solo - A</t>
  </si>
  <si>
    <t>Feminino2Solo - B</t>
  </si>
  <si>
    <t>masculino2Solo - A</t>
  </si>
  <si>
    <t>masculino2Solo - B</t>
  </si>
  <si>
    <t>Feminino3Solo - A</t>
  </si>
  <si>
    <t>Feminino3Solo - B</t>
  </si>
  <si>
    <t>Feminino3Solo - C</t>
  </si>
  <si>
    <t>masculino3Solo - A</t>
  </si>
  <si>
    <t>masculino3Solo - B</t>
  </si>
  <si>
    <t>Cartas de competição</t>
  </si>
  <si>
    <t>Carta de competição - Ginástica Artística</t>
  </si>
  <si>
    <t>Saída do praticável</t>
  </si>
  <si>
    <t>Quedas</t>
  </si>
  <si>
    <t>Não apresentação aos juízes. Início e fim</t>
  </si>
  <si>
    <t>Desiquilíbrio</t>
  </si>
  <si>
    <t>Apoio no aparelho</t>
  </si>
  <si>
    <t>Intervenção verbal gestual do professor</t>
  </si>
  <si>
    <t>Intervenção fisica do professor</t>
  </si>
  <si>
    <t>Elementos suplementares</t>
  </si>
  <si>
    <t>Duração da paragem  1"</t>
  </si>
  <si>
    <t>Duração da paragem &lt;1"</t>
  </si>
  <si>
    <t>Atitude gímnica</t>
  </si>
  <si>
    <t>Ritmo de execução</t>
  </si>
  <si>
    <t>Coreografia/fluidez</t>
  </si>
  <si>
    <t>Correção técnica</t>
  </si>
  <si>
    <t xml:space="preserve">  José Emanuel Rocha -2011-2021</t>
  </si>
  <si>
    <t>Barra fixa</t>
  </si>
  <si>
    <t>Paralelas</t>
  </si>
  <si>
    <t>Trave</t>
  </si>
  <si>
    <t>Salto - A</t>
  </si>
  <si>
    <t>Salto - B</t>
  </si>
  <si>
    <t>Salto - C</t>
  </si>
  <si>
    <t>Salto - D</t>
  </si>
  <si>
    <t>Por cada</t>
  </si>
  <si>
    <t>Notas do Painel - Salto 1</t>
  </si>
  <si>
    <t>Notas do Painel - Salto 2</t>
  </si>
  <si>
    <t>S1</t>
  </si>
  <si>
    <t>S2</t>
  </si>
  <si>
    <t>DIF.</t>
  </si>
  <si>
    <t>1 - Preencher o cabeçalho da ficha;
2 - Para cada aluno / CC, colocar o grupo, ordem de passagem, nome do ginasta, género e nível;
3 - Consoante o aparelho, selecionar a opção que vai realizar;
4 - No aparelho facultativo selecionar o aparelho e de seguida a opção que vai realizar.</t>
  </si>
  <si>
    <r>
      <rPr>
        <b/>
        <u/>
        <sz val="28"/>
        <color theme="0"/>
        <rFont val="Calibri"/>
        <family val="2"/>
        <scheme val="minor"/>
      </rPr>
      <t>Instruções</t>
    </r>
    <r>
      <rPr>
        <sz val="24"/>
        <color theme="0"/>
        <rFont val="Calibri"/>
        <family val="2"/>
        <scheme val="minor"/>
      </rPr>
      <t xml:space="preserve">
Selecione o número da CC e Imprimir uma folha por cada aluno/CC em prova</t>
    </r>
  </si>
  <si>
    <t xml:space="preserve"> 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</si>
</sst>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36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sz val="24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indexed="8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36"/>
      <name val="Calibri"/>
      <family val="2"/>
      <scheme val="minor"/>
    </font>
    <font>
      <b/>
      <sz val="20"/>
      <name val="Calibri"/>
      <family val="2"/>
      <scheme val="minor"/>
    </font>
    <font>
      <b/>
      <sz val="24"/>
      <name val="Calibri"/>
      <family val="2"/>
      <scheme val="minor"/>
    </font>
    <font>
      <sz val="14"/>
      <name val="Calibri"/>
      <family val="2"/>
      <scheme val="minor"/>
    </font>
    <font>
      <b/>
      <sz val="2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20"/>
      <name val="Calibri"/>
      <family val="2"/>
      <scheme val="minor"/>
    </font>
    <font>
      <sz val="20"/>
      <color indexed="8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48"/>
      <name val="Calibri"/>
      <family val="2"/>
      <scheme val="minor"/>
    </font>
    <font>
      <sz val="16"/>
      <name val="Calibri"/>
      <family val="2"/>
      <scheme val="minor"/>
    </font>
    <font>
      <b/>
      <sz val="44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7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7"/>
      <color theme="0"/>
      <name val="Calibri"/>
      <family val="2"/>
      <scheme val="minor"/>
    </font>
    <font>
      <sz val="14"/>
      <color theme="4" tint="-0.499984740745262"/>
      <name val="Calibri"/>
      <family val="2"/>
      <scheme val="minor"/>
    </font>
    <font>
      <sz val="20"/>
      <name val="Wingdings 2"/>
      <family val="1"/>
      <charset val="2"/>
    </font>
    <font>
      <b/>
      <u/>
      <sz val="28"/>
      <color theme="0"/>
      <name val="Calibri"/>
      <family val="2"/>
      <scheme val="minor"/>
    </font>
    <font>
      <b/>
      <sz val="100"/>
      <color theme="0"/>
      <name val="Calibri"/>
      <family val="2"/>
      <scheme val="minor"/>
    </font>
    <font>
      <b/>
      <sz val="38"/>
      <color theme="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37"/>
      <color theme="0"/>
      <name val="Calibri"/>
      <family val="2"/>
      <scheme val="minor"/>
    </font>
    <font>
      <b/>
      <sz val="18"/>
      <color theme="4" tint="-0.499984740745262"/>
      <name val="Calibri"/>
      <family val="2"/>
      <scheme val="minor"/>
    </font>
    <font>
      <b/>
      <sz val="22"/>
      <color indexed="8"/>
      <name val="Calibri"/>
      <family val="2"/>
      <scheme val="minor"/>
    </font>
    <font>
      <b/>
      <sz val="28"/>
      <color indexed="8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7"/>
      <color indexed="8"/>
      <name val="Calibri"/>
      <family val="2"/>
      <scheme val="minor"/>
    </font>
    <font>
      <sz val="17"/>
      <color theme="1"/>
      <name val="Calibri"/>
      <family val="2"/>
      <scheme val="minor"/>
    </font>
    <font>
      <sz val="26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auto="1"/>
      </right>
      <top style="dotted">
        <color auto="1"/>
      </top>
      <bottom style="thin">
        <color indexed="64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 style="thin">
        <color indexed="64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/>
      <bottom style="dashDotDot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auto="1"/>
      </left>
      <right/>
      <top/>
      <bottom style="dotted">
        <color auto="1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indexed="64"/>
      </left>
      <right style="thin">
        <color auto="1"/>
      </right>
      <top style="dotted">
        <color auto="1"/>
      </top>
      <bottom style="dotted">
        <color auto="1"/>
      </bottom>
      <diagonal/>
    </border>
  </borders>
  <cellStyleXfs count="2">
    <xf numFmtId="0" fontId="0" fillId="0" borderId="0"/>
    <xf numFmtId="0" fontId="1" fillId="0" borderId="0"/>
  </cellStyleXfs>
  <cellXfs count="233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 applyProtection="1">
      <alignment vertical="center"/>
      <protection hidden="1"/>
    </xf>
    <xf numFmtId="0" fontId="7" fillId="0" borderId="0" xfId="1" applyFont="1" applyBorder="1" applyAlignment="1" applyProtection="1">
      <alignment vertical="center" wrapText="1"/>
      <protection hidden="1"/>
    </xf>
    <xf numFmtId="0" fontId="0" fillId="0" borderId="0" xfId="0" applyFont="1" applyFill="1" applyAlignment="1" applyProtection="1">
      <alignment vertical="center"/>
      <protection hidden="1"/>
    </xf>
    <xf numFmtId="0" fontId="12" fillId="0" borderId="0" xfId="0" applyFont="1" applyBorder="1" applyAlignment="1" applyProtection="1">
      <alignment vertical="center"/>
      <protection hidden="1"/>
    </xf>
    <xf numFmtId="0" fontId="0" fillId="0" borderId="0" xfId="0" applyFont="1" applyAlignment="1" applyProtection="1">
      <alignment vertical="center"/>
      <protection hidden="1"/>
    </xf>
    <xf numFmtId="0" fontId="21" fillId="0" borderId="0" xfId="1" applyFont="1" applyBorder="1" applyAlignment="1" applyProtection="1">
      <alignment vertical="center"/>
      <protection hidden="1"/>
    </xf>
    <xf numFmtId="0" fontId="16" fillId="0" borderId="0" xfId="1" applyFont="1" applyBorder="1" applyAlignment="1" applyProtection="1">
      <alignment vertical="center" wrapText="1"/>
      <protection hidden="1"/>
    </xf>
    <xf numFmtId="0" fontId="21" fillId="0" borderId="3" xfId="1" applyFont="1" applyBorder="1" applyAlignment="1" applyProtection="1">
      <alignment vertical="top"/>
      <protection hidden="1"/>
    </xf>
    <xf numFmtId="0" fontId="21" fillId="0" borderId="0" xfId="1" applyFont="1" applyAlignment="1" applyProtection="1">
      <alignment vertical="center"/>
      <protection hidden="1"/>
    </xf>
    <xf numFmtId="0" fontId="15" fillId="0" borderId="0" xfId="1" applyFont="1" applyBorder="1" applyAlignment="1" applyProtection="1">
      <alignment horizontal="center" vertical="center" wrapText="1"/>
      <protection hidden="1"/>
    </xf>
    <xf numFmtId="0" fontId="6" fillId="0" borderId="0" xfId="0" applyFont="1" applyFill="1" applyAlignment="1" applyProtection="1">
      <alignment horizontal="center" vertical="center" textRotation="90" wrapText="1"/>
      <protection hidden="1"/>
    </xf>
    <xf numFmtId="0" fontId="22" fillId="0" borderId="25" xfId="0" applyFont="1" applyBorder="1" applyAlignment="1" applyProtection="1">
      <alignment vertical="center"/>
      <protection hidden="1"/>
    </xf>
    <xf numFmtId="0" fontId="22" fillId="0" borderId="20" xfId="0" applyFont="1" applyBorder="1" applyAlignment="1" applyProtection="1">
      <alignment vertical="center"/>
      <protection hidden="1"/>
    </xf>
    <xf numFmtId="0" fontId="22" fillId="0" borderId="26" xfId="0" applyFont="1" applyBorder="1" applyAlignment="1" applyProtection="1">
      <alignment vertical="center"/>
      <protection hidden="1"/>
    </xf>
    <xf numFmtId="0" fontId="8" fillId="0" borderId="22" xfId="0" applyFont="1" applyBorder="1" applyAlignment="1" applyProtection="1">
      <alignment vertical="center"/>
      <protection hidden="1"/>
    </xf>
    <xf numFmtId="0" fontId="8" fillId="0" borderId="16" xfId="0" applyFont="1" applyBorder="1" applyAlignment="1" applyProtection="1">
      <alignment vertical="center"/>
      <protection hidden="1"/>
    </xf>
    <xf numFmtId="0" fontId="8" fillId="0" borderId="27" xfId="0" applyFont="1" applyBorder="1" applyAlignment="1" applyProtection="1">
      <alignment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0" fillId="0" borderId="24" xfId="0" applyFont="1" applyFill="1" applyBorder="1" applyAlignment="1" applyProtection="1">
      <alignment vertical="center"/>
      <protection hidden="1"/>
    </xf>
    <xf numFmtId="0" fontId="8" fillId="0" borderId="26" xfId="0" applyFont="1" applyFill="1" applyBorder="1" applyAlignment="1" applyProtection="1">
      <alignment vertical="center"/>
      <protection hidden="1"/>
    </xf>
    <xf numFmtId="0" fontId="27" fillId="0" borderId="0" xfId="1" applyFont="1" applyAlignment="1" applyProtection="1">
      <alignment vertical="center"/>
      <protection hidden="1"/>
    </xf>
    <xf numFmtId="0" fontId="27" fillId="0" borderId="0" xfId="1" applyFont="1" applyBorder="1" applyAlignment="1" applyProtection="1">
      <alignment vertical="center"/>
      <protection hidden="1"/>
    </xf>
    <xf numFmtId="0" fontId="4" fillId="0" borderId="0" xfId="1" applyFont="1" applyAlignment="1" applyProtection="1">
      <alignment vertical="center"/>
      <protection hidden="1"/>
    </xf>
    <xf numFmtId="0" fontId="4" fillId="0" borderId="0" xfId="1" applyFont="1" applyBorder="1" applyAlignment="1" applyProtection="1">
      <alignment vertical="center"/>
      <protection hidden="1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22" fillId="0" borderId="34" xfId="0" applyFont="1" applyBorder="1" applyAlignment="1" applyProtection="1">
      <alignment vertical="center"/>
      <protection hidden="1"/>
    </xf>
    <xf numFmtId="0" fontId="22" fillId="0" borderId="35" xfId="0" applyFont="1" applyBorder="1" applyAlignment="1" applyProtection="1">
      <alignment vertical="center"/>
      <protection hidden="1"/>
    </xf>
    <xf numFmtId="0" fontId="22" fillId="0" borderId="36" xfId="0" applyFont="1" applyBorder="1" applyAlignment="1" applyProtection="1">
      <alignment vertical="center"/>
      <protection hidden="1"/>
    </xf>
    <xf numFmtId="2" fontId="32" fillId="0" borderId="14" xfId="0" applyNumberFormat="1" applyFont="1" applyFill="1" applyBorder="1" applyAlignment="1" applyProtection="1">
      <alignment horizontal="center" vertical="center"/>
      <protection hidden="1"/>
    </xf>
    <xf numFmtId="2" fontId="32" fillId="0" borderId="20" xfId="0" applyNumberFormat="1" applyFont="1" applyFill="1" applyBorder="1" applyAlignment="1" applyProtection="1">
      <alignment horizontal="center" vertical="center"/>
      <protection hidden="1"/>
    </xf>
    <xf numFmtId="2" fontId="32" fillId="0" borderId="16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>
      <alignment horizontal="center" shrinkToFit="1"/>
    </xf>
    <xf numFmtId="0" fontId="0" fillId="0" borderId="0" xfId="0" applyAlignment="1">
      <alignment shrinkToFit="1"/>
    </xf>
    <xf numFmtId="0" fontId="35" fillId="0" borderId="0" xfId="1" applyFont="1" applyAlignment="1" applyProtection="1">
      <alignment vertical="center"/>
      <protection hidden="1"/>
    </xf>
    <xf numFmtId="0" fontId="25" fillId="0" borderId="0" xfId="0" applyFont="1" applyAlignment="1" applyProtection="1">
      <alignment vertical="center"/>
      <protection hidden="1"/>
    </xf>
    <xf numFmtId="0" fontId="38" fillId="5" borderId="0" xfId="0" applyFont="1" applyFill="1" applyAlignment="1" applyProtection="1">
      <alignment vertical="center"/>
      <protection hidden="1"/>
    </xf>
    <xf numFmtId="0" fontId="24" fillId="5" borderId="0" xfId="0" applyFont="1" applyFill="1" applyAlignment="1" applyProtection="1">
      <alignment vertical="center"/>
      <protection hidden="1"/>
    </xf>
    <xf numFmtId="0" fontId="24" fillId="0" borderId="0" xfId="0" applyFont="1" applyAlignment="1" applyProtection="1">
      <alignment vertical="center"/>
      <protection hidden="1"/>
    </xf>
    <xf numFmtId="0" fontId="15" fillId="0" borderId="0" xfId="1" applyFont="1" applyBorder="1" applyAlignment="1" applyProtection="1">
      <alignment horizontal="center" vertical="center" wrapText="1"/>
      <protection hidden="1"/>
    </xf>
    <xf numFmtId="0" fontId="6" fillId="0" borderId="0" xfId="0" applyFont="1" applyFill="1" applyAlignment="1" applyProtection="1">
      <alignment horizontal="center" vertical="center" textRotation="90" wrapText="1"/>
      <protection hidden="1"/>
    </xf>
    <xf numFmtId="0" fontId="33" fillId="8" borderId="0" xfId="0" applyFont="1" applyFill="1" applyAlignment="1">
      <alignment horizontal="left" vertical="center" wrapText="1"/>
    </xf>
    <xf numFmtId="0" fontId="3" fillId="6" borderId="13" xfId="1" applyFont="1" applyFill="1" applyBorder="1" applyAlignment="1" applyProtection="1">
      <alignment horizontal="right" vertical="center"/>
      <protection hidden="1"/>
    </xf>
    <xf numFmtId="0" fontId="3" fillId="6" borderId="15" xfId="1" applyFont="1" applyFill="1" applyBorder="1" applyAlignment="1" applyProtection="1">
      <alignment horizontal="right" vertical="center"/>
      <protection hidden="1"/>
    </xf>
    <xf numFmtId="0" fontId="3" fillId="6" borderId="14" xfId="1" applyFont="1" applyFill="1" applyBorder="1" applyAlignment="1" applyProtection="1">
      <alignment horizontal="right" vertical="center" shrinkToFit="1"/>
      <protection hidden="1"/>
    </xf>
    <xf numFmtId="0" fontId="3" fillId="6" borderId="16" xfId="1" applyFont="1" applyFill="1" applyBorder="1" applyAlignment="1" applyProtection="1">
      <alignment horizontal="right" vertical="center" shrinkToFit="1"/>
      <protection hidden="1"/>
    </xf>
    <xf numFmtId="0" fontId="6" fillId="7" borderId="1" xfId="0" applyFont="1" applyFill="1" applyBorder="1" applyAlignment="1" applyProtection="1">
      <alignment horizontal="center" vertical="center"/>
      <protection hidden="1"/>
    </xf>
    <xf numFmtId="0" fontId="23" fillId="7" borderId="12" xfId="0" applyFont="1" applyFill="1" applyBorder="1" applyAlignment="1" applyProtection="1">
      <alignment horizontal="center" vertical="center"/>
      <protection hidden="1"/>
    </xf>
    <xf numFmtId="0" fontId="10" fillId="6" borderId="1" xfId="0" applyFont="1" applyFill="1" applyBorder="1" applyAlignment="1">
      <alignment horizontal="center" vertical="center" shrinkToFit="1"/>
    </xf>
    <xf numFmtId="0" fontId="10" fillId="6" borderId="1" xfId="0" applyFont="1" applyFill="1" applyBorder="1" applyAlignment="1">
      <alignment horizontal="center" vertical="center" wrapText="1" shrinkToFit="1"/>
    </xf>
    <xf numFmtId="0" fontId="27" fillId="0" borderId="0" xfId="1" applyFont="1" applyBorder="1" applyAlignment="1" applyProtection="1">
      <alignment horizontal="center" vertical="center"/>
      <protection hidden="1"/>
    </xf>
    <xf numFmtId="0" fontId="4" fillId="0" borderId="0" xfId="1" applyFont="1" applyBorder="1" applyAlignment="1" applyProtection="1">
      <alignment horizontal="center" vertical="center"/>
      <protection hidden="1"/>
    </xf>
    <xf numFmtId="0" fontId="4" fillId="0" borderId="0" xfId="1" applyFont="1" applyAlignment="1" applyProtection="1">
      <alignment horizontal="center" vertical="center"/>
      <protection hidden="1"/>
    </xf>
    <xf numFmtId="0" fontId="34" fillId="0" borderId="2" xfId="0" applyFont="1" applyFill="1" applyBorder="1" applyAlignment="1" applyProtection="1">
      <alignment horizontal="center" vertical="center"/>
      <protection locked="0"/>
    </xf>
    <xf numFmtId="0" fontId="34" fillId="0" borderId="1" xfId="0" applyFont="1" applyFill="1" applyBorder="1" applyAlignment="1" applyProtection="1">
      <alignment horizontal="center" vertical="center"/>
      <protection locked="0"/>
    </xf>
    <xf numFmtId="0" fontId="34" fillId="0" borderId="1" xfId="0" applyFont="1" applyFill="1" applyBorder="1" applyAlignment="1" applyProtection="1">
      <alignment horizontal="center" vertical="center" shrinkToFit="1"/>
      <protection locked="0"/>
    </xf>
    <xf numFmtId="164" fontId="34" fillId="0" borderId="1" xfId="0" applyNumberFormat="1" applyFont="1" applyFill="1" applyBorder="1" applyAlignment="1" applyProtection="1">
      <alignment horizontal="center" vertical="center" shrinkToFit="1"/>
    </xf>
    <xf numFmtId="0" fontId="34" fillId="0" borderId="2" xfId="0" applyFont="1" applyFill="1" applyBorder="1" applyAlignment="1" applyProtection="1">
      <alignment horizontal="center" vertical="center" shrinkToFit="1"/>
      <protection locked="0"/>
    </xf>
    <xf numFmtId="0" fontId="41" fillId="0" borderId="0" xfId="1" applyFont="1" applyAlignment="1" applyProtection="1">
      <alignment horizontal="left" wrapText="1"/>
      <protection hidden="1"/>
    </xf>
    <xf numFmtId="0" fontId="44" fillId="0" borderId="1" xfId="0" applyFont="1" applyFill="1" applyBorder="1" applyAlignment="1">
      <alignment horizontal="center" vertical="center"/>
    </xf>
    <xf numFmtId="0" fontId="18" fillId="0" borderId="0" xfId="1" applyFont="1" applyAlignment="1" applyProtection="1">
      <alignment wrapText="1"/>
      <protection hidden="1"/>
    </xf>
    <xf numFmtId="0" fontId="18" fillId="0" borderId="3" xfId="1" applyFont="1" applyBorder="1" applyAlignment="1" applyProtection="1">
      <alignment wrapText="1"/>
      <protection hidden="1"/>
    </xf>
    <xf numFmtId="0" fontId="0" fillId="0" borderId="26" xfId="0" applyFont="1" applyBorder="1" applyProtection="1">
      <protection hidden="1"/>
    </xf>
    <xf numFmtId="0" fontId="0" fillId="0" borderId="26" xfId="0" applyFont="1" applyBorder="1" applyAlignment="1" applyProtection="1">
      <alignment vertical="center"/>
      <protection hidden="1"/>
    </xf>
    <xf numFmtId="0" fontId="0" fillId="0" borderId="27" xfId="0" applyFont="1" applyBorder="1" applyAlignment="1" applyProtection="1">
      <alignment vertical="center"/>
      <protection hidden="1"/>
    </xf>
    <xf numFmtId="0" fontId="11" fillId="2" borderId="14" xfId="0" applyFont="1" applyFill="1" applyBorder="1" applyAlignment="1" applyProtection="1">
      <alignment horizontal="center" vertical="center"/>
      <protection hidden="1"/>
    </xf>
    <xf numFmtId="164" fontId="45" fillId="2" borderId="20" xfId="0" applyNumberFormat="1" applyFont="1" applyFill="1" applyBorder="1" applyAlignment="1" applyProtection="1">
      <alignment horizontal="center" vertical="center"/>
      <protection hidden="1"/>
    </xf>
    <xf numFmtId="0" fontId="11" fillId="2" borderId="24" xfId="0" applyFont="1" applyFill="1" applyBorder="1" applyAlignment="1" applyProtection="1">
      <alignment horizontal="center" vertical="center"/>
      <protection hidden="1"/>
    </xf>
    <xf numFmtId="2" fontId="45" fillId="2" borderId="26" xfId="0" applyNumberFormat="1" applyFont="1" applyFill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vertical="center"/>
      <protection hidden="1"/>
    </xf>
    <xf numFmtId="164" fontId="45" fillId="2" borderId="16" xfId="0" applyNumberFormat="1" applyFont="1" applyFill="1" applyBorder="1" applyAlignment="1" applyProtection="1">
      <alignment horizontal="center" vertical="center"/>
      <protection hidden="1"/>
    </xf>
    <xf numFmtId="2" fontId="45" fillId="2" borderId="27" xfId="0" applyNumberFormat="1" applyFont="1" applyFill="1" applyBorder="1" applyAlignment="1" applyProtection="1">
      <alignment horizontal="center" vertical="center"/>
      <protection hidden="1"/>
    </xf>
    <xf numFmtId="0" fontId="0" fillId="0" borderId="26" xfId="0" applyFont="1" applyFill="1" applyBorder="1" applyAlignment="1" applyProtection="1">
      <alignment vertical="center"/>
      <protection hidden="1"/>
    </xf>
    <xf numFmtId="0" fontId="2" fillId="0" borderId="37" xfId="0" applyFont="1" applyBorder="1" applyAlignment="1" applyProtection="1">
      <alignment vertical="center"/>
      <protection hidden="1"/>
    </xf>
    <xf numFmtId="0" fontId="0" fillId="0" borderId="37" xfId="0" applyFont="1" applyBorder="1" applyAlignment="1" applyProtection="1">
      <alignment vertical="center"/>
      <protection hidden="1"/>
    </xf>
    <xf numFmtId="0" fontId="2" fillId="0" borderId="37" xfId="0" applyFont="1" applyBorder="1" applyAlignment="1" applyProtection="1">
      <alignment vertical="center" textRotation="90" wrapText="1"/>
      <protection hidden="1"/>
    </xf>
    <xf numFmtId="0" fontId="11" fillId="2" borderId="35" xfId="0" applyFont="1" applyFill="1" applyBorder="1" applyAlignment="1" applyProtection="1">
      <alignment horizontal="center" vertical="center"/>
      <protection hidden="1"/>
    </xf>
    <xf numFmtId="0" fontId="11" fillId="2" borderId="36" xfId="0" applyFont="1" applyFill="1" applyBorder="1" applyAlignment="1" applyProtection="1">
      <alignment horizontal="center" vertical="center"/>
      <protection hidden="1"/>
    </xf>
    <xf numFmtId="0" fontId="2" fillId="0" borderId="10" xfId="0" applyFont="1" applyBorder="1" applyAlignment="1" applyProtection="1">
      <alignment vertical="center"/>
      <protection hidden="1"/>
    </xf>
    <xf numFmtId="0" fontId="2" fillId="0" borderId="11" xfId="0" applyFont="1" applyBorder="1" applyAlignment="1" applyProtection="1">
      <alignment vertical="center"/>
      <protection hidden="1"/>
    </xf>
    <xf numFmtId="0" fontId="2" fillId="0" borderId="12" xfId="0" applyFont="1" applyBorder="1" applyAlignment="1" applyProtection="1">
      <alignment vertical="center"/>
      <protection hidden="1"/>
    </xf>
    <xf numFmtId="0" fontId="2" fillId="0" borderId="0" xfId="0" applyFont="1" applyBorder="1" applyAlignment="1" applyProtection="1">
      <alignment vertical="center"/>
      <protection hidden="1"/>
    </xf>
    <xf numFmtId="0" fontId="2" fillId="0" borderId="5" xfId="0" applyFont="1" applyBorder="1" applyAlignment="1" applyProtection="1">
      <alignment vertical="center"/>
      <protection hidden="1"/>
    </xf>
    <xf numFmtId="0" fontId="2" fillId="0" borderId="38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vertical="center"/>
      <protection hidden="1"/>
    </xf>
    <xf numFmtId="0" fontId="2" fillId="0" borderId="39" xfId="0" applyFont="1" applyBorder="1" applyAlignment="1" applyProtection="1">
      <alignment vertical="center"/>
      <protection hidden="1"/>
    </xf>
    <xf numFmtId="0" fontId="14" fillId="9" borderId="32" xfId="0" applyFont="1" applyFill="1" applyBorder="1" applyAlignment="1" applyProtection="1">
      <alignment horizontal="center" vertical="center" wrapText="1"/>
      <protection hidden="1"/>
    </xf>
    <xf numFmtId="0" fontId="0" fillId="0" borderId="0" xfId="0" applyBorder="1"/>
    <xf numFmtId="0" fontId="2" fillId="0" borderId="0" xfId="0" applyFont="1" applyBorder="1" applyAlignment="1">
      <alignment horizontal="center" vertical="center" wrapText="1"/>
    </xf>
    <xf numFmtId="0" fontId="0" fillId="0" borderId="0" xfId="0" applyAlignment="1"/>
    <xf numFmtId="0" fontId="15" fillId="0" borderId="33" xfId="1" applyFont="1" applyBorder="1" applyAlignment="1" applyProtection="1">
      <alignment horizontal="center" vertical="center" shrinkToFit="1"/>
      <protection hidden="1"/>
    </xf>
    <xf numFmtId="0" fontId="23" fillId="7" borderId="12" xfId="0" applyFont="1" applyFill="1" applyBorder="1" applyAlignment="1" applyProtection="1">
      <alignment vertical="center"/>
      <protection hidden="1"/>
    </xf>
    <xf numFmtId="0" fontId="11" fillId="2" borderId="23" xfId="0" applyFont="1" applyFill="1" applyBorder="1" applyAlignment="1" applyProtection="1">
      <alignment horizontal="center" vertical="center"/>
      <protection hidden="1"/>
    </xf>
    <xf numFmtId="164" fontId="45" fillId="2" borderId="25" xfId="0" applyNumberFormat="1" applyFont="1" applyFill="1" applyBorder="1" applyAlignment="1" applyProtection="1">
      <alignment horizontal="center" vertical="center"/>
      <protection hidden="1"/>
    </xf>
    <xf numFmtId="0" fontId="51" fillId="2" borderId="1" xfId="0" applyFont="1" applyFill="1" applyBorder="1" applyAlignment="1" applyProtection="1">
      <alignment horizontal="center" vertical="center" wrapText="1"/>
      <protection hidden="1"/>
    </xf>
    <xf numFmtId="0" fontId="52" fillId="0" borderId="1" xfId="0" applyFont="1" applyBorder="1" applyAlignment="1" applyProtection="1">
      <alignment horizontal="center" vertical="center"/>
      <protection hidden="1"/>
    </xf>
    <xf numFmtId="164" fontId="52" fillId="0" borderId="1" xfId="0" applyNumberFormat="1" applyFont="1" applyBorder="1" applyAlignment="1" applyProtection="1">
      <alignment horizontal="center" vertical="center"/>
      <protection hidden="1"/>
    </xf>
    <xf numFmtId="0" fontId="52" fillId="0" borderId="1" xfId="0" applyFont="1" applyFill="1" applyBorder="1" applyAlignment="1" applyProtection="1">
      <alignment horizontal="center" vertical="center"/>
      <protection hidden="1"/>
    </xf>
    <xf numFmtId="2" fontId="32" fillId="0" borderId="42" xfId="0" applyNumberFormat="1" applyFont="1" applyFill="1" applyBorder="1" applyAlignment="1" applyProtection="1">
      <alignment horizontal="center" vertical="center"/>
      <protection hidden="1"/>
    </xf>
    <xf numFmtId="2" fontId="32" fillId="0" borderId="31" xfId="0" applyNumberFormat="1" applyFont="1" applyFill="1" applyBorder="1" applyAlignment="1" applyProtection="1">
      <alignment horizontal="center" vertical="center"/>
      <protection hidden="1"/>
    </xf>
    <xf numFmtId="2" fontId="32" fillId="0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43" xfId="0" applyFont="1" applyFill="1" applyBorder="1" applyAlignment="1" applyProtection="1">
      <alignment vertical="center"/>
      <protection hidden="1"/>
    </xf>
    <xf numFmtId="0" fontId="8" fillId="0" borderId="44" xfId="0" applyFont="1" applyFill="1" applyBorder="1" applyAlignment="1" applyProtection="1">
      <alignment vertical="center"/>
      <protection hidden="1"/>
    </xf>
    <xf numFmtId="0" fontId="0" fillId="0" borderId="44" xfId="0" applyFont="1" applyBorder="1" applyProtection="1">
      <protection hidden="1"/>
    </xf>
    <xf numFmtId="0" fontId="0" fillId="0" borderId="44" xfId="0" applyFont="1" applyBorder="1" applyAlignment="1" applyProtection="1">
      <alignment vertical="center"/>
      <protection hidden="1"/>
    </xf>
    <xf numFmtId="0" fontId="0" fillId="0" borderId="32" xfId="0" applyFont="1" applyBorder="1" applyAlignment="1" applyProtection="1">
      <alignment vertical="center"/>
      <protection hidden="1"/>
    </xf>
    <xf numFmtId="0" fontId="23" fillId="7" borderId="8" xfId="0" applyFont="1" applyFill="1" applyBorder="1" applyAlignment="1" applyProtection="1">
      <alignment horizontal="center" vertical="center"/>
      <protection hidden="1"/>
    </xf>
    <xf numFmtId="0" fontId="33" fillId="7" borderId="21" xfId="0" applyFont="1" applyFill="1" applyBorder="1" applyAlignment="1" applyProtection="1">
      <alignment horizontal="center" vertical="center" wrapText="1"/>
      <protection hidden="1"/>
    </xf>
    <xf numFmtId="0" fontId="6" fillId="3" borderId="1" xfId="0" applyFont="1" applyFill="1" applyBorder="1" applyAlignment="1" applyProtection="1">
      <alignment horizontal="center" vertical="center"/>
      <protection hidden="1"/>
    </xf>
    <xf numFmtId="0" fontId="50" fillId="7" borderId="21" xfId="0" applyFont="1" applyFill="1" applyBorder="1" applyAlignment="1" applyProtection="1">
      <alignment horizontal="center" vertical="center" wrapText="1"/>
      <protection hidden="1"/>
    </xf>
    <xf numFmtId="164" fontId="0" fillId="0" borderId="0" xfId="0" applyNumberFormat="1"/>
    <xf numFmtId="0" fontId="0" fillId="10" borderId="0" xfId="0" applyFill="1"/>
    <xf numFmtId="0" fontId="8" fillId="4" borderId="22" xfId="0" applyFont="1" applyFill="1" applyBorder="1" applyAlignment="1" applyProtection="1">
      <alignment vertical="center" shrinkToFit="1"/>
      <protection hidden="1"/>
    </xf>
    <xf numFmtId="0" fontId="8" fillId="4" borderId="16" xfId="0" applyFont="1" applyFill="1" applyBorder="1" applyAlignment="1" applyProtection="1">
      <alignment vertical="center" shrinkToFit="1"/>
      <protection hidden="1"/>
    </xf>
    <xf numFmtId="0" fontId="8" fillId="4" borderId="17" xfId="0" applyFont="1" applyFill="1" applyBorder="1" applyAlignment="1" applyProtection="1">
      <alignment vertical="center" shrinkToFit="1"/>
      <protection hidden="1"/>
    </xf>
    <xf numFmtId="0" fontId="31" fillId="0" borderId="22" xfId="0" applyFont="1" applyFill="1" applyBorder="1" applyAlignment="1" applyProtection="1">
      <alignment vertical="center" wrapText="1"/>
      <protection hidden="1"/>
    </xf>
    <xf numFmtId="0" fontId="31" fillId="0" borderId="16" xfId="0" applyFont="1" applyFill="1" applyBorder="1" applyAlignment="1" applyProtection="1">
      <alignment vertical="center" wrapText="1"/>
      <protection hidden="1"/>
    </xf>
    <xf numFmtId="0" fontId="47" fillId="6" borderId="10" xfId="0" applyFont="1" applyFill="1" applyBorder="1" applyAlignment="1" applyProtection="1">
      <alignment horizontal="center" vertical="center" textRotation="90" shrinkToFit="1"/>
      <protection hidden="1"/>
    </xf>
    <xf numFmtId="0" fontId="47" fillId="6" borderId="12" xfId="0" applyFont="1" applyFill="1" applyBorder="1" applyAlignment="1" applyProtection="1">
      <alignment horizontal="center" vertical="center" textRotation="90" shrinkToFit="1"/>
      <protection hidden="1"/>
    </xf>
    <xf numFmtId="0" fontId="47" fillId="6" borderId="6" xfId="0" applyFont="1" applyFill="1" applyBorder="1" applyAlignment="1" applyProtection="1">
      <alignment horizontal="center" vertical="center" textRotation="90" shrinkToFit="1"/>
      <protection hidden="1"/>
    </xf>
    <xf numFmtId="0" fontId="47" fillId="6" borderId="5" xfId="0" applyFont="1" applyFill="1" applyBorder="1" applyAlignment="1" applyProtection="1">
      <alignment horizontal="center" vertical="center" textRotation="90" shrinkToFit="1"/>
      <protection hidden="1"/>
    </xf>
    <xf numFmtId="0" fontId="22" fillId="4" borderId="25" xfId="0" applyFont="1" applyFill="1" applyBorder="1" applyAlignment="1" applyProtection="1">
      <alignment vertical="center"/>
      <protection hidden="1"/>
    </xf>
    <xf numFmtId="0" fontId="22" fillId="4" borderId="20" xfId="0" applyFont="1" applyFill="1" applyBorder="1" applyAlignment="1" applyProtection="1">
      <alignment vertical="center"/>
      <protection hidden="1"/>
    </xf>
    <xf numFmtId="0" fontId="22" fillId="4" borderId="31" xfId="0" applyFont="1" applyFill="1" applyBorder="1" applyAlignment="1" applyProtection="1">
      <alignment vertical="center"/>
      <protection hidden="1"/>
    </xf>
    <xf numFmtId="0" fontId="22" fillId="4" borderId="25" xfId="0" applyFont="1" applyFill="1" applyBorder="1" applyAlignment="1" applyProtection="1">
      <alignment vertical="center" wrapText="1"/>
      <protection hidden="1"/>
    </xf>
    <xf numFmtId="0" fontId="22" fillId="4" borderId="20" xfId="0" applyFont="1" applyFill="1" applyBorder="1" applyAlignment="1" applyProtection="1">
      <alignment vertical="center" wrapText="1"/>
      <protection hidden="1"/>
    </xf>
    <xf numFmtId="0" fontId="22" fillId="4" borderId="31" xfId="0" applyFont="1" applyFill="1" applyBorder="1" applyAlignment="1" applyProtection="1">
      <alignment vertical="center" wrapText="1"/>
      <protection hidden="1"/>
    </xf>
    <xf numFmtId="0" fontId="9" fillId="9" borderId="40" xfId="0" applyFont="1" applyFill="1" applyBorder="1" applyAlignment="1" applyProtection="1">
      <alignment horizontal="center" vertical="center" wrapText="1"/>
      <protection hidden="1"/>
    </xf>
    <xf numFmtId="164" fontId="2" fillId="9" borderId="32" xfId="0" applyNumberFormat="1" applyFont="1" applyFill="1" applyBorder="1" applyAlignment="1" applyProtection="1">
      <alignment horizontal="center" vertical="center" wrapText="1"/>
      <protection hidden="1"/>
    </xf>
    <xf numFmtId="0" fontId="29" fillId="8" borderId="0" xfId="0" applyFont="1" applyFill="1" applyAlignment="1" applyProtection="1">
      <alignment horizontal="center" vertical="top" wrapText="1"/>
      <protection hidden="1"/>
    </xf>
    <xf numFmtId="0" fontId="46" fillId="2" borderId="23" xfId="0" applyFont="1" applyFill="1" applyBorder="1" applyAlignment="1" applyProtection="1">
      <alignment horizontal="center" vertical="center" wrapText="1"/>
      <protection hidden="1"/>
    </xf>
    <xf numFmtId="0" fontId="46" fillId="2" borderId="14" xfId="0" applyFont="1" applyFill="1" applyBorder="1" applyAlignment="1" applyProtection="1">
      <alignment horizontal="center" vertical="center" wrapText="1"/>
      <protection hidden="1"/>
    </xf>
    <xf numFmtId="0" fontId="46" fillId="2" borderId="42" xfId="0" applyFont="1" applyFill="1" applyBorder="1" applyAlignment="1" applyProtection="1">
      <alignment horizontal="center" vertical="center" wrapText="1"/>
      <protection hidden="1"/>
    </xf>
    <xf numFmtId="0" fontId="46" fillId="2" borderId="25" xfId="0" applyFont="1" applyFill="1" applyBorder="1" applyAlignment="1" applyProtection="1">
      <alignment horizontal="center" vertical="center" wrapText="1"/>
      <protection hidden="1"/>
    </xf>
    <xf numFmtId="0" fontId="46" fillId="2" borderId="20" xfId="0" applyFont="1" applyFill="1" applyBorder="1" applyAlignment="1" applyProtection="1">
      <alignment horizontal="center" vertical="center" wrapText="1"/>
      <protection hidden="1"/>
    </xf>
    <xf numFmtId="0" fontId="46" fillId="2" borderId="31" xfId="0" applyFont="1" applyFill="1" applyBorder="1" applyAlignment="1" applyProtection="1">
      <alignment horizontal="center" vertical="center" wrapText="1"/>
      <protection hidden="1"/>
    </xf>
    <xf numFmtId="0" fontId="15" fillId="2" borderId="1" xfId="0" applyFont="1" applyFill="1" applyBorder="1" applyAlignment="1" applyProtection="1">
      <alignment horizontal="center" vertical="center"/>
      <protection hidden="1"/>
    </xf>
    <xf numFmtId="0" fontId="31" fillId="0" borderId="25" xfId="0" applyFont="1" applyFill="1" applyBorder="1" applyAlignment="1" applyProtection="1">
      <alignment vertical="center" wrapText="1"/>
      <protection hidden="1"/>
    </xf>
    <xf numFmtId="0" fontId="31" fillId="0" borderId="20" xfId="0" applyFont="1" applyFill="1" applyBorder="1" applyAlignment="1" applyProtection="1">
      <alignment vertical="center" wrapText="1"/>
      <protection hidden="1"/>
    </xf>
    <xf numFmtId="0" fontId="42" fillId="5" borderId="0" xfId="0" applyFont="1" applyFill="1" applyAlignment="1">
      <alignment horizontal="center" vertical="center" wrapText="1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0" fontId="0" fillId="0" borderId="1" xfId="0" applyFont="1" applyBorder="1" applyAlignment="1" applyProtection="1">
      <alignment horizontal="center" vertical="center"/>
      <protection hidden="1"/>
    </xf>
    <xf numFmtId="0" fontId="15" fillId="0" borderId="0" xfId="1" applyFont="1" applyBorder="1" applyAlignment="1" applyProtection="1">
      <alignment horizontal="center" vertical="center" wrapText="1"/>
      <protection hidden="1"/>
    </xf>
    <xf numFmtId="0" fontId="31" fillId="0" borderId="23" xfId="0" applyFont="1" applyFill="1" applyBorder="1" applyAlignment="1" applyProtection="1">
      <alignment vertical="center"/>
      <protection hidden="1"/>
    </xf>
    <xf numFmtId="0" fontId="31" fillId="0" borderId="14" xfId="0" applyFont="1" applyFill="1" applyBorder="1" applyAlignment="1" applyProtection="1">
      <alignment vertical="center"/>
      <protection hidden="1"/>
    </xf>
    <xf numFmtId="0" fontId="48" fillId="6" borderId="10" xfId="0" applyFont="1" applyFill="1" applyBorder="1" applyAlignment="1" applyProtection="1">
      <alignment horizontal="center" vertical="center"/>
      <protection hidden="1"/>
    </xf>
    <xf numFmtId="0" fontId="48" fillId="6" borderId="11" xfId="0" applyFont="1" applyFill="1" applyBorder="1" applyAlignment="1" applyProtection="1">
      <alignment horizontal="center" vertical="center"/>
      <protection hidden="1"/>
    </xf>
    <xf numFmtId="0" fontId="48" fillId="6" borderId="12" xfId="0" applyFont="1" applyFill="1" applyBorder="1" applyAlignment="1" applyProtection="1">
      <alignment horizontal="center" vertical="center"/>
      <protection hidden="1"/>
    </xf>
    <xf numFmtId="0" fontId="48" fillId="6" borderId="38" xfId="0" applyFont="1" applyFill="1" applyBorder="1" applyAlignment="1" applyProtection="1">
      <alignment horizontal="center" vertical="center"/>
      <protection hidden="1"/>
    </xf>
    <xf numFmtId="0" fontId="48" fillId="6" borderId="3" xfId="0" applyFont="1" applyFill="1" applyBorder="1" applyAlignment="1" applyProtection="1">
      <alignment horizontal="center" vertical="center"/>
      <protection hidden="1"/>
    </xf>
    <xf numFmtId="0" fontId="48" fillId="6" borderId="39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Alignment="1" applyProtection="1">
      <alignment horizontal="center" vertical="center" textRotation="90" wrapText="1"/>
      <protection hidden="1"/>
    </xf>
    <xf numFmtId="0" fontId="17" fillId="6" borderId="13" xfId="1" applyFont="1" applyFill="1" applyBorder="1" applyAlignment="1" applyProtection="1">
      <alignment horizontal="right" vertical="center"/>
      <protection hidden="1"/>
    </xf>
    <xf numFmtId="0" fontId="17" fillId="6" borderId="14" xfId="1" applyFont="1" applyFill="1" applyBorder="1" applyAlignment="1" applyProtection="1">
      <alignment horizontal="right" vertical="center"/>
      <protection hidden="1"/>
    </xf>
    <xf numFmtId="0" fontId="5" fillId="0" borderId="14" xfId="1" applyFont="1" applyBorder="1" applyAlignment="1" applyProtection="1">
      <alignment horizontal="left" vertical="center" shrinkToFit="1"/>
      <protection hidden="1"/>
    </xf>
    <xf numFmtId="0" fontId="5" fillId="0" borderId="14" xfId="1" applyFont="1" applyFill="1" applyBorder="1" applyAlignment="1" applyProtection="1">
      <alignment horizontal="left" vertical="center" shrinkToFit="1"/>
      <protection hidden="1"/>
    </xf>
    <xf numFmtId="0" fontId="5" fillId="0" borderId="24" xfId="1" applyFont="1" applyFill="1" applyBorder="1" applyAlignment="1" applyProtection="1">
      <alignment horizontal="left" vertical="center" shrinkToFit="1"/>
      <protection hidden="1"/>
    </xf>
    <xf numFmtId="0" fontId="17" fillId="6" borderId="23" xfId="1" applyFont="1" applyFill="1" applyBorder="1" applyAlignment="1" applyProtection="1">
      <alignment horizontal="center" vertical="center" wrapText="1"/>
      <protection hidden="1"/>
    </xf>
    <xf numFmtId="0" fontId="17" fillId="6" borderId="14" xfId="1" applyFont="1" applyFill="1" applyBorder="1" applyAlignment="1" applyProtection="1">
      <alignment horizontal="center" vertical="center" wrapText="1"/>
      <protection hidden="1"/>
    </xf>
    <xf numFmtId="0" fontId="28" fillId="0" borderId="14" xfId="1" applyFont="1" applyBorder="1" applyAlignment="1" applyProtection="1">
      <alignment horizontal="center" vertical="center"/>
      <protection hidden="1"/>
    </xf>
    <xf numFmtId="0" fontId="28" fillId="0" borderId="24" xfId="1" applyFont="1" applyBorder="1" applyAlignment="1" applyProtection="1">
      <alignment horizontal="center" vertical="center"/>
      <protection hidden="1"/>
    </xf>
    <xf numFmtId="0" fontId="40" fillId="0" borderId="0" xfId="1" applyFont="1" applyAlignment="1" applyProtection="1">
      <alignment horizontal="left" wrapText="1"/>
      <protection hidden="1"/>
    </xf>
    <xf numFmtId="0" fontId="40" fillId="0" borderId="3" xfId="1" applyFont="1" applyBorder="1" applyAlignment="1" applyProtection="1">
      <alignment horizontal="left" wrapText="1"/>
      <protection hidden="1"/>
    </xf>
    <xf numFmtId="0" fontId="17" fillId="6" borderId="15" xfId="1" applyFont="1" applyFill="1" applyBorder="1" applyAlignment="1" applyProtection="1">
      <alignment horizontal="right" vertical="center"/>
      <protection hidden="1"/>
    </xf>
    <xf numFmtId="0" fontId="17" fillId="6" borderId="16" xfId="1" applyFont="1" applyFill="1" applyBorder="1" applyAlignment="1" applyProtection="1">
      <alignment horizontal="right" vertical="center"/>
      <protection hidden="1"/>
    </xf>
    <xf numFmtId="14" fontId="5" fillId="0" borderId="16" xfId="1" applyNumberFormat="1" applyFont="1" applyBorder="1" applyAlignment="1" applyProtection="1">
      <alignment horizontal="left" vertical="center" shrinkToFit="1"/>
      <protection hidden="1"/>
    </xf>
    <xf numFmtId="14" fontId="5" fillId="0" borderId="16" xfId="1" applyNumberFormat="1" applyFont="1" applyFill="1" applyBorder="1" applyAlignment="1" applyProtection="1">
      <alignment horizontal="left" vertical="center" shrinkToFit="1"/>
      <protection hidden="1"/>
    </xf>
    <xf numFmtId="14" fontId="5" fillId="0" borderId="27" xfId="1" applyNumberFormat="1" applyFont="1" applyFill="1" applyBorder="1" applyAlignment="1" applyProtection="1">
      <alignment horizontal="left" vertical="center" shrinkToFit="1"/>
      <protection hidden="1"/>
    </xf>
    <xf numFmtId="0" fontId="19" fillId="6" borderId="25" xfId="1" applyFont="1" applyFill="1" applyBorder="1" applyAlignment="1" applyProtection="1">
      <alignment horizontal="center" vertical="center" wrapText="1"/>
      <protection hidden="1"/>
    </xf>
    <xf numFmtId="0" fontId="19" fillId="6" borderId="20" xfId="1" applyFont="1" applyFill="1" applyBorder="1" applyAlignment="1" applyProtection="1">
      <alignment horizontal="center" vertical="center" wrapText="1"/>
      <protection hidden="1"/>
    </xf>
    <xf numFmtId="0" fontId="19" fillId="6" borderId="22" xfId="1" applyFont="1" applyFill="1" applyBorder="1" applyAlignment="1" applyProtection="1">
      <alignment horizontal="center" vertical="center" wrapText="1"/>
      <protection hidden="1"/>
    </xf>
    <xf numFmtId="0" fontId="19" fillId="6" borderId="16" xfId="1" applyFont="1" applyFill="1" applyBorder="1" applyAlignment="1" applyProtection="1">
      <alignment horizontal="center" vertical="center" wrapText="1"/>
      <protection hidden="1"/>
    </xf>
    <xf numFmtId="0" fontId="26" fillId="0" borderId="31" xfId="1" applyFont="1" applyBorder="1" applyAlignment="1" applyProtection="1">
      <alignment horizontal="center" vertical="center"/>
      <protection hidden="1"/>
    </xf>
    <xf numFmtId="0" fontId="26" fillId="0" borderId="28" xfId="1" applyFont="1" applyBorder="1" applyAlignment="1" applyProtection="1">
      <alignment horizontal="center" vertical="center"/>
      <protection hidden="1"/>
    </xf>
    <xf numFmtId="0" fontId="26" fillId="0" borderId="17" xfId="1" applyFont="1" applyBorder="1" applyAlignment="1" applyProtection="1">
      <alignment horizontal="center" vertical="center"/>
      <protection hidden="1"/>
    </xf>
    <xf numFmtId="0" fontId="26" fillId="0" borderId="29" xfId="1" applyFont="1" applyBorder="1" applyAlignment="1" applyProtection="1">
      <alignment horizontal="center" vertical="center"/>
      <protection hidden="1"/>
    </xf>
    <xf numFmtId="0" fontId="17" fillId="6" borderId="18" xfId="1" applyFont="1" applyFill="1" applyBorder="1" applyAlignment="1" applyProtection="1">
      <alignment horizontal="center" vertical="center" wrapText="1"/>
      <protection hidden="1"/>
    </xf>
    <xf numFmtId="0" fontId="17" fillId="6" borderId="30" xfId="1" applyFont="1" applyFill="1" applyBorder="1" applyAlignment="1" applyProtection="1">
      <alignment horizontal="center" vertical="center" wrapText="1"/>
      <protection hidden="1"/>
    </xf>
    <xf numFmtId="0" fontId="17" fillId="6" borderId="19" xfId="1" applyFont="1" applyFill="1" applyBorder="1" applyAlignment="1" applyProtection="1">
      <alignment horizontal="center" vertical="center" wrapText="1"/>
      <protection hidden="1"/>
    </xf>
    <xf numFmtId="0" fontId="5" fillId="0" borderId="21" xfId="1" applyFont="1" applyBorder="1" applyAlignment="1" applyProtection="1">
      <alignment horizontal="left" vertical="center" shrinkToFit="1"/>
      <protection hidden="1"/>
    </xf>
    <xf numFmtId="0" fontId="5" fillId="0" borderId="7" xfId="1" applyFont="1" applyBorder="1" applyAlignment="1" applyProtection="1">
      <alignment horizontal="left" vertical="center" shrinkToFit="1"/>
      <protection hidden="1"/>
    </xf>
    <xf numFmtId="0" fontId="5" fillId="0" borderId="30" xfId="1" applyFont="1" applyBorder="1" applyAlignment="1" applyProtection="1">
      <alignment horizontal="left" vertical="center" shrinkToFit="1"/>
      <protection hidden="1"/>
    </xf>
    <xf numFmtId="0" fontId="46" fillId="2" borderId="35" xfId="0" applyFont="1" applyFill="1" applyBorder="1" applyAlignment="1" applyProtection="1">
      <alignment horizontal="center" vertical="center" wrapText="1"/>
      <protection hidden="1"/>
    </xf>
    <xf numFmtId="0" fontId="46" fillId="2" borderId="22" xfId="0" applyFont="1" applyFill="1" applyBorder="1" applyAlignment="1" applyProtection="1">
      <alignment horizontal="center" vertical="center" wrapText="1"/>
      <protection hidden="1"/>
    </xf>
    <xf numFmtId="0" fontId="46" fillId="2" borderId="16" xfId="0" applyFont="1" applyFill="1" applyBorder="1" applyAlignment="1" applyProtection="1">
      <alignment horizontal="center" vertical="center" wrapText="1"/>
      <protection hidden="1"/>
    </xf>
    <xf numFmtId="0" fontId="15" fillId="2" borderId="9" xfId="0" applyFont="1" applyFill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49" fillId="3" borderId="1" xfId="0" applyFont="1" applyFill="1" applyBorder="1" applyAlignment="1" applyProtection="1">
      <alignment horizontal="center" vertical="center"/>
      <protection hidden="1"/>
    </xf>
    <xf numFmtId="164" fontId="14" fillId="0" borderId="1" xfId="0" applyNumberFormat="1" applyFont="1" applyBorder="1" applyAlignment="1" applyProtection="1">
      <alignment horizontal="center" vertical="center"/>
      <protection hidden="1"/>
    </xf>
    <xf numFmtId="0" fontId="22" fillId="4" borderId="34" xfId="0" applyFont="1" applyFill="1" applyBorder="1" applyAlignment="1" applyProtection="1">
      <alignment vertical="center"/>
      <protection hidden="1"/>
    </xf>
    <xf numFmtId="0" fontId="22" fillId="4" borderId="35" xfId="0" applyFont="1" applyFill="1" applyBorder="1" applyAlignment="1" applyProtection="1">
      <alignment vertical="center"/>
      <protection hidden="1"/>
    </xf>
    <xf numFmtId="0" fontId="22" fillId="4" borderId="41" xfId="0" applyFont="1" applyFill="1" applyBorder="1" applyAlignment="1" applyProtection="1">
      <alignment vertical="center"/>
      <protection hidden="1"/>
    </xf>
    <xf numFmtId="0" fontId="17" fillId="6" borderId="19" xfId="1" applyFont="1" applyFill="1" applyBorder="1" applyAlignment="1" applyProtection="1">
      <alignment horizontal="center" vertical="center"/>
      <protection hidden="1"/>
    </xf>
    <xf numFmtId="0" fontId="5" fillId="0" borderId="21" xfId="1" applyFont="1" applyBorder="1" applyAlignment="1" applyProtection="1">
      <alignment horizontal="center" vertical="center" shrinkToFit="1"/>
      <protection hidden="1"/>
    </xf>
    <xf numFmtId="0" fontId="5" fillId="0" borderId="7" xfId="1" applyFont="1" applyBorder="1" applyAlignment="1" applyProtection="1">
      <alignment horizontal="center" vertical="center" shrinkToFit="1"/>
      <protection hidden="1"/>
    </xf>
    <xf numFmtId="0" fontId="5" fillId="0" borderId="30" xfId="1" applyFont="1" applyBorder="1" applyAlignment="1" applyProtection="1">
      <alignment horizontal="center" vertical="center" shrinkToFit="1"/>
      <protection hidden="1"/>
    </xf>
    <xf numFmtId="0" fontId="17" fillId="6" borderId="21" xfId="1" applyFont="1" applyFill="1" applyBorder="1" applyAlignment="1" applyProtection="1">
      <alignment horizontal="center" vertical="center"/>
      <protection hidden="1"/>
    </xf>
    <xf numFmtId="0" fontId="17" fillId="6" borderId="30" xfId="1" applyFont="1" applyFill="1" applyBorder="1" applyAlignment="1" applyProtection="1">
      <alignment horizontal="center" vertical="center"/>
      <protection hidden="1"/>
    </xf>
    <xf numFmtId="0" fontId="38" fillId="5" borderId="0" xfId="0" applyFont="1" applyFill="1" applyAlignment="1" applyProtection="1">
      <alignment horizontal="right" vertical="center"/>
      <protection hidden="1"/>
    </xf>
    <xf numFmtId="0" fontId="37" fillId="5" borderId="0" xfId="0" applyFont="1" applyFill="1" applyAlignment="1" applyProtection="1">
      <alignment horizontal="center" vertical="center"/>
      <protection locked="0"/>
    </xf>
    <xf numFmtId="0" fontId="23" fillId="7" borderId="2" xfId="0" applyFont="1" applyFill="1" applyBorder="1" applyAlignment="1" applyProtection="1">
      <alignment horizontal="center" vertical="center"/>
      <protection hidden="1"/>
    </xf>
    <xf numFmtId="0" fontId="23" fillId="7" borderId="7" xfId="0" applyFont="1" applyFill="1" applyBorder="1" applyAlignment="1" applyProtection="1">
      <alignment horizontal="center" vertical="center"/>
      <protection hidden="1"/>
    </xf>
    <xf numFmtId="0" fontId="0" fillId="0" borderId="1" xfId="0" applyFont="1" applyFill="1" applyBorder="1" applyAlignment="1" applyProtection="1">
      <alignment horizontal="center" vertical="center"/>
      <protection hidden="1"/>
    </xf>
    <xf numFmtId="0" fontId="49" fillId="7" borderId="1" xfId="0" applyFont="1" applyFill="1" applyBorder="1" applyAlignment="1" applyProtection="1">
      <alignment horizontal="center" vertical="center"/>
      <protection hidden="1"/>
    </xf>
    <xf numFmtId="0" fontId="34" fillId="0" borderId="2" xfId="0" applyFont="1" applyFill="1" applyBorder="1" applyAlignment="1" applyProtection="1">
      <alignment vertical="center" wrapText="1"/>
      <protection locked="0"/>
    </xf>
    <xf numFmtId="0" fontId="34" fillId="0" borderId="4" xfId="0" applyFont="1" applyFill="1" applyBorder="1" applyAlignment="1" applyProtection="1">
      <alignment vertical="center" wrapText="1"/>
      <protection locked="0"/>
    </xf>
    <xf numFmtId="0" fontId="23" fillId="8" borderId="0" xfId="0" applyFont="1" applyFill="1" applyAlignment="1">
      <alignment horizontal="center" vertical="center" wrapText="1"/>
    </xf>
    <xf numFmtId="0" fontId="41" fillId="0" borderId="0" xfId="1" applyFont="1" applyAlignment="1" applyProtection="1">
      <alignment horizontal="center" wrapText="1"/>
      <protection hidden="1"/>
    </xf>
    <xf numFmtId="0" fontId="10" fillId="6" borderId="8" xfId="0" applyFont="1" applyFill="1" applyBorder="1" applyAlignment="1">
      <alignment horizontal="center" vertical="center" wrapText="1"/>
    </xf>
    <xf numFmtId="0" fontId="10" fillId="6" borderId="9" xfId="0" applyFont="1" applyFill="1" applyBorder="1" applyAlignment="1">
      <alignment horizontal="center" vertical="center" wrapText="1"/>
    </xf>
    <xf numFmtId="0" fontId="10" fillId="6" borderId="8" xfId="0" applyFont="1" applyFill="1" applyBorder="1" applyAlignment="1">
      <alignment horizontal="center" vertical="center" shrinkToFit="1"/>
    </xf>
    <xf numFmtId="0" fontId="10" fillId="6" borderId="9" xfId="0" applyFont="1" applyFill="1" applyBorder="1" applyAlignment="1">
      <alignment horizontal="center" vertical="center" shrinkToFit="1"/>
    </xf>
    <xf numFmtId="0" fontId="30" fillId="6" borderId="8" xfId="0" applyFont="1" applyFill="1" applyBorder="1" applyAlignment="1">
      <alignment horizontal="center" vertical="center"/>
    </xf>
    <xf numFmtId="0" fontId="30" fillId="6" borderId="9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 wrapText="1" shrinkToFit="1"/>
    </xf>
    <xf numFmtId="0" fontId="30" fillId="6" borderId="10" xfId="0" applyFont="1" applyFill="1" applyBorder="1" applyAlignment="1">
      <alignment horizontal="center" vertical="center"/>
    </xf>
    <xf numFmtId="0" fontId="30" fillId="6" borderId="38" xfId="0" applyFont="1" applyFill="1" applyBorder="1" applyAlignment="1">
      <alignment horizontal="center" vertical="center"/>
    </xf>
    <xf numFmtId="14" fontId="4" fillId="0" borderId="16" xfId="1" applyNumberFormat="1" applyFont="1" applyBorder="1" applyAlignment="1" applyProtection="1">
      <alignment horizontal="left" vertical="center"/>
      <protection locked="0"/>
    </xf>
    <xf numFmtId="0" fontId="43" fillId="5" borderId="0" xfId="0" applyFont="1" applyFill="1" applyAlignment="1">
      <alignment horizontal="center" vertical="center" wrapText="1"/>
    </xf>
    <xf numFmtId="0" fontId="10" fillId="6" borderId="10" xfId="0" applyFont="1" applyFill="1" applyBorder="1" applyAlignment="1">
      <alignment horizontal="center" vertical="center" wrapText="1"/>
    </xf>
    <xf numFmtId="0" fontId="10" fillId="6" borderId="12" xfId="0" applyFont="1" applyFill="1" applyBorder="1" applyAlignment="1">
      <alignment horizontal="center" vertical="center" wrapText="1"/>
    </xf>
    <xf numFmtId="0" fontId="10" fillId="6" borderId="38" xfId="0" applyFont="1" applyFill="1" applyBorder="1" applyAlignment="1">
      <alignment horizontal="center" vertical="center" wrapText="1"/>
    </xf>
    <xf numFmtId="0" fontId="10" fillId="6" borderId="39" xfId="0" applyFont="1" applyFill="1" applyBorder="1" applyAlignment="1">
      <alignment horizontal="center" vertical="center" wrapText="1"/>
    </xf>
    <xf numFmtId="0" fontId="20" fillId="0" borderId="0" xfId="0" applyFont="1" applyFill="1" applyAlignment="1" applyProtection="1">
      <alignment horizontal="center" vertical="center" textRotation="90" wrapText="1"/>
      <protection hidden="1"/>
    </xf>
    <xf numFmtId="0" fontId="33" fillId="8" borderId="0" xfId="0" applyFont="1" applyFill="1" applyAlignment="1">
      <alignment horizontal="left" vertical="center" wrapText="1"/>
    </xf>
    <xf numFmtId="0" fontId="4" fillId="0" borderId="14" xfId="1" applyFont="1" applyBorder="1" applyAlignment="1" applyProtection="1">
      <alignment horizontal="left" vertical="center"/>
      <protection locked="0"/>
    </xf>
    <xf numFmtId="14" fontId="4" fillId="0" borderId="16" xfId="1" applyNumberFormat="1" applyFont="1" applyBorder="1" applyAlignment="1" applyProtection="1">
      <alignment vertical="center"/>
      <protection locked="0"/>
    </xf>
    <xf numFmtId="0" fontId="19" fillId="0" borderId="3" xfId="1" applyFont="1" applyBorder="1" applyAlignment="1" applyProtection="1">
      <alignment horizontal="center" vertical="center" wrapText="1"/>
      <protection hidden="1"/>
    </xf>
    <xf numFmtId="0" fontId="53" fillId="0" borderId="0" xfId="0" applyFont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1">
    <dxf>
      <fill>
        <patternFill>
          <bgColor theme="6" tint="0.79998168889431442"/>
        </patternFill>
      </fill>
    </dxf>
  </dxfs>
  <tableStyles count="0" defaultTableStyle="TableStyleMedium9" defaultPivotStyle="PivotStyleLight16"/>
  <colors>
    <mruColors>
      <color rgb="FFCCFFFF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image" Target="../media/image3.png"/><Relationship Id="rId7" Type="http://schemas.openxmlformats.org/officeDocument/2006/relationships/image" Target="../media/image6.sv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hyperlink" Target="#'preenchimento cartas'!A1"/><Relationship Id="rId10" Type="http://schemas.openxmlformats.org/officeDocument/2006/relationships/image" Target="../media/image9.emf"/><Relationship Id="rId4" Type="http://schemas.openxmlformats.org/officeDocument/2006/relationships/image" Target="../media/image4.svg"/><Relationship Id="rId9" Type="http://schemas.openxmlformats.org/officeDocument/2006/relationships/image" Target="../media/image8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svg"/><Relationship Id="rId2" Type="http://schemas.openxmlformats.org/officeDocument/2006/relationships/image" Target="../media/image12.png"/><Relationship Id="rId1" Type="http://schemas.openxmlformats.org/officeDocument/2006/relationships/hyperlink" Target="#'carta de competi&#231;&#227;o'!A1"/><Relationship Id="rId6" Type="http://schemas.openxmlformats.org/officeDocument/2006/relationships/image" Target="../media/image7.emf"/><Relationship Id="rId5" Type="http://schemas.openxmlformats.org/officeDocument/2006/relationships/image" Target="../media/image2.svg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.emf"/><Relationship Id="rId18" Type="http://schemas.openxmlformats.org/officeDocument/2006/relationships/image" Target="../media/image31.emf"/><Relationship Id="rId26" Type="http://schemas.openxmlformats.org/officeDocument/2006/relationships/image" Target="../media/image39.emf"/><Relationship Id="rId3" Type="http://schemas.openxmlformats.org/officeDocument/2006/relationships/image" Target="../media/image16.emf"/><Relationship Id="rId21" Type="http://schemas.openxmlformats.org/officeDocument/2006/relationships/image" Target="../media/image34.emf"/><Relationship Id="rId34" Type="http://schemas.openxmlformats.org/officeDocument/2006/relationships/image" Target="../media/image47.emf"/><Relationship Id="rId7" Type="http://schemas.openxmlformats.org/officeDocument/2006/relationships/image" Target="../media/image20.emf"/><Relationship Id="rId12" Type="http://schemas.openxmlformats.org/officeDocument/2006/relationships/image" Target="../media/image25.emf"/><Relationship Id="rId17" Type="http://schemas.openxmlformats.org/officeDocument/2006/relationships/image" Target="../media/image30.emf"/><Relationship Id="rId25" Type="http://schemas.openxmlformats.org/officeDocument/2006/relationships/image" Target="../media/image38.emf"/><Relationship Id="rId33" Type="http://schemas.openxmlformats.org/officeDocument/2006/relationships/image" Target="../media/image46.emf"/><Relationship Id="rId2" Type="http://schemas.openxmlformats.org/officeDocument/2006/relationships/image" Target="../media/image15.emf"/><Relationship Id="rId16" Type="http://schemas.openxmlformats.org/officeDocument/2006/relationships/image" Target="../media/image29.emf"/><Relationship Id="rId20" Type="http://schemas.openxmlformats.org/officeDocument/2006/relationships/image" Target="../media/image33.emf"/><Relationship Id="rId29" Type="http://schemas.openxmlformats.org/officeDocument/2006/relationships/image" Target="../media/image42.emf"/><Relationship Id="rId1" Type="http://schemas.openxmlformats.org/officeDocument/2006/relationships/image" Target="../media/image14.emf"/><Relationship Id="rId6" Type="http://schemas.openxmlformats.org/officeDocument/2006/relationships/image" Target="../media/image19.emf"/><Relationship Id="rId11" Type="http://schemas.openxmlformats.org/officeDocument/2006/relationships/image" Target="../media/image24.emf"/><Relationship Id="rId24" Type="http://schemas.openxmlformats.org/officeDocument/2006/relationships/image" Target="../media/image37.emf"/><Relationship Id="rId32" Type="http://schemas.openxmlformats.org/officeDocument/2006/relationships/image" Target="../media/image45.emf"/><Relationship Id="rId5" Type="http://schemas.openxmlformats.org/officeDocument/2006/relationships/image" Target="../media/image18.emf"/><Relationship Id="rId15" Type="http://schemas.openxmlformats.org/officeDocument/2006/relationships/image" Target="../media/image28.emf"/><Relationship Id="rId23" Type="http://schemas.openxmlformats.org/officeDocument/2006/relationships/image" Target="../media/image36.emf"/><Relationship Id="rId28" Type="http://schemas.openxmlformats.org/officeDocument/2006/relationships/image" Target="../media/image41.emf"/><Relationship Id="rId10" Type="http://schemas.openxmlformats.org/officeDocument/2006/relationships/image" Target="../media/image23.emf"/><Relationship Id="rId19" Type="http://schemas.openxmlformats.org/officeDocument/2006/relationships/image" Target="../media/image32.emf"/><Relationship Id="rId31" Type="http://schemas.openxmlformats.org/officeDocument/2006/relationships/image" Target="../media/image44.emf"/><Relationship Id="rId4" Type="http://schemas.openxmlformats.org/officeDocument/2006/relationships/image" Target="../media/image17.emf"/><Relationship Id="rId9" Type="http://schemas.openxmlformats.org/officeDocument/2006/relationships/image" Target="../media/image22.emf"/><Relationship Id="rId14" Type="http://schemas.openxmlformats.org/officeDocument/2006/relationships/image" Target="../media/image27.emf"/><Relationship Id="rId22" Type="http://schemas.openxmlformats.org/officeDocument/2006/relationships/image" Target="../media/image35.emf"/><Relationship Id="rId27" Type="http://schemas.openxmlformats.org/officeDocument/2006/relationships/image" Target="../media/image40.emf"/><Relationship Id="rId30" Type="http://schemas.openxmlformats.org/officeDocument/2006/relationships/image" Target="../media/image43.emf"/><Relationship Id="rId8" Type="http://schemas.openxmlformats.org/officeDocument/2006/relationships/image" Target="../media/image21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588819</xdr:colOff>
      <xdr:row>0</xdr:row>
      <xdr:rowOff>0</xdr:rowOff>
    </xdr:from>
    <xdr:to>
      <xdr:col>30</xdr:col>
      <xdr:colOff>40920</xdr:colOff>
      <xdr:row>2</xdr:row>
      <xdr:rowOff>60416</xdr:rowOff>
    </xdr:to>
    <xdr:pic>
      <xdr:nvPicPr>
        <xdr:cNvPr id="35" name="Gráfico 34" descr="Seta: Reta com preenchimento sólido">
          <a:extLst>
            <a:ext uri="{FF2B5EF4-FFF2-40B4-BE49-F238E27FC236}">
              <a16:creationId xmlns:a16="http://schemas.microsoft.com/office/drawing/2014/main" id="{8B2BF2DB-B9A7-42F9-994F-4C26301033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rcRect r="41322"/>
        <a:stretch/>
      </xdr:blipFill>
      <xdr:spPr>
        <a:xfrm>
          <a:off x="18149455" y="0"/>
          <a:ext cx="1374420" cy="1320833"/>
        </a:xfrm>
        <a:prstGeom prst="rect">
          <a:avLst/>
        </a:prstGeom>
      </xdr:spPr>
    </xdr:pic>
    <xdr:clientData/>
  </xdr:twoCellAnchor>
  <xdr:twoCellAnchor editAs="oneCell">
    <xdr:from>
      <xdr:col>1</xdr:col>
      <xdr:colOff>10391</xdr:colOff>
      <xdr:row>21</xdr:row>
      <xdr:rowOff>455468</xdr:rowOff>
    </xdr:from>
    <xdr:to>
      <xdr:col>1</xdr:col>
      <xdr:colOff>552994</xdr:colOff>
      <xdr:row>24</xdr:row>
      <xdr:rowOff>54155</xdr:rowOff>
    </xdr:to>
    <xdr:pic>
      <xdr:nvPicPr>
        <xdr:cNvPr id="30" name="Gráfico 29" descr="Cortar com preenchimento sólido">
          <a:extLst>
            <a:ext uri="{FF2B5EF4-FFF2-40B4-BE49-F238E27FC236}">
              <a16:creationId xmlns:a16="http://schemas.microsoft.com/office/drawing/2014/main" id="{CB1E1DDD-878B-4432-8E4F-430B6FFD2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257300" y="10319904"/>
          <a:ext cx="534983" cy="572835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138545</xdr:colOff>
      <xdr:row>0</xdr:row>
      <xdr:rowOff>0</xdr:rowOff>
    </xdr:from>
    <xdr:to>
      <xdr:col>7</xdr:col>
      <xdr:colOff>441229</xdr:colOff>
      <xdr:row>2</xdr:row>
      <xdr:rowOff>21258</xdr:rowOff>
    </xdr:to>
    <xdr:pic>
      <xdr:nvPicPr>
        <xdr:cNvPr id="33" name="Gráfico 32" descr="Indicador de costas da mão a apontar para a direita destaque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14FB288-4B8D-44E6-AB14-E39B2B5D08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rcRect l="7224" t="-415288" r="-75449" b="-33951"/>
        <a:stretch/>
      </xdr:blipFill>
      <xdr:spPr>
        <a:xfrm rot="16200000">
          <a:off x="1677182" y="-1538637"/>
          <a:ext cx="1281675" cy="4358949"/>
        </a:xfrm>
        <a:prstGeom prst="rect">
          <a:avLst/>
        </a:prstGeom>
      </xdr:spPr>
    </xdr:pic>
    <xdr:clientData/>
  </xdr:twoCellAnchor>
  <xdr:twoCellAnchor editAs="oneCell">
    <xdr:from>
      <xdr:col>1</xdr:col>
      <xdr:colOff>251013</xdr:colOff>
      <xdr:row>2</xdr:row>
      <xdr:rowOff>35859</xdr:rowOff>
    </xdr:from>
    <xdr:to>
      <xdr:col>5</xdr:col>
      <xdr:colOff>589147</xdr:colOff>
      <xdr:row>5</xdr:row>
      <xdr:rowOff>129664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AF9C3DAD-D54E-4689-AADC-413F7D019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6072" y="1308847"/>
          <a:ext cx="3079158" cy="1617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402993</xdr:colOff>
          <xdr:row>54</xdr:row>
          <xdr:rowOff>53690</xdr:rowOff>
        </xdr:from>
        <xdr:to>
          <xdr:col>9</xdr:col>
          <xdr:colOff>303413</xdr:colOff>
          <xdr:row>59</xdr:row>
          <xdr:rowOff>324027</xdr:rowOff>
        </xdr:to>
        <xdr:pic>
          <xdr:nvPicPr>
            <xdr:cNvPr id="21" name="Imagem 20">
              <a:extLst>
                <a:ext uri="{FF2B5EF4-FFF2-40B4-BE49-F238E27FC236}">
                  <a16:creationId xmlns:a16="http://schemas.microsoft.com/office/drawing/2014/main" id="{2C5F225B-98C0-470A-9174-150C96F98DA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ssalto1" spid="_x0000_s1576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1753811" y="23796917"/>
              <a:ext cx="3952875" cy="2762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oneCellAnchor>
    <xdr:from>
      <xdr:col>1</xdr:col>
      <xdr:colOff>10391</xdr:colOff>
      <xdr:row>43</xdr:row>
      <xdr:rowOff>455468</xdr:rowOff>
    </xdr:from>
    <xdr:ext cx="534983" cy="572835"/>
    <xdr:pic>
      <xdr:nvPicPr>
        <xdr:cNvPr id="22" name="Gráfico 21" descr="Cortar com preenchimento sólido">
          <a:extLst>
            <a:ext uri="{FF2B5EF4-FFF2-40B4-BE49-F238E27FC236}">
              <a16:creationId xmlns:a16="http://schemas.microsoft.com/office/drawing/2014/main" id="{56AB4BC0-B76C-4CC4-9B82-48336D25B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257300" y="10319904"/>
          <a:ext cx="534983" cy="572835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oneCellAnchor>
        <xdr:from>
          <xdr:col>3</xdr:col>
          <xdr:colOff>107373</xdr:colOff>
          <xdr:row>8</xdr:row>
          <xdr:rowOff>55418</xdr:rowOff>
        </xdr:from>
        <xdr:ext cx="10699171" cy="3809415"/>
        <xdr:pic>
          <xdr:nvPicPr>
            <xdr:cNvPr id="24" name="Imagem 23">
              <a:extLst>
                <a:ext uri="{FF2B5EF4-FFF2-40B4-BE49-F238E27FC236}">
                  <a16:creationId xmlns:a16="http://schemas.microsoft.com/office/drawing/2014/main" id="{8075B7CA-1090-4391-B368-5282CE7A323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solo" spid="_x0000_s157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166755" y="3616036"/>
              <a:ext cx="10699171" cy="380941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3</xdr:col>
          <xdr:colOff>152400</xdr:colOff>
          <xdr:row>30</xdr:row>
          <xdr:rowOff>57150</xdr:rowOff>
        </xdr:from>
        <xdr:ext cx="10699171" cy="3809415"/>
        <xdr:pic>
          <xdr:nvPicPr>
            <xdr:cNvPr id="32" name="Imagem 31">
              <a:extLst>
                <a:ext uri="{FF2B5EF4-FFF2-40B4-BE49-F238E27FC236}">
                  <a16:creationId xmlns:a16="http://schemas.microsoft.com/office/drawing/2014/main" id="{25F83D65-485D-42FC-9694-588D27DF0B7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sfacultativo" spid="_x0000_s157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968240" y="13133070"/>
              <a:ext cx="10699171" cy="380941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479193</xdr:colOff>
          <xdr:row>54</xdr:row>
          <xdr:rowOff>53690</xdr:rowOff>
        </xdr:from>
        <xdr:to>
          <xdr:col>18</xdr:col>
          <xdr:colOff>379613</xdr:colOff>
          <xdr:row>59</xdr:row>
          <xdr:rowOff>324027</xdr:rowOff>
        </xdr:to>
        <xdr:pic>
          <xdr:nvPicPr>
            <xdr:cNvPr id="34" name="Imagem 33">
              <a:extLst>
                <a:ext uri="{FF2B5EF4-FFF2-40B4-BE49-F238E27FC236}">
                  <a16:creationId xmlns:a16="http://schemas.microsoft.com/office/drawing/2014/main" id="{B299C5E2-03A9-42DB-915E-56AF9E7682E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ssalto2" spid="_x0000_s1579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7908693" y="23796917"/>
              <a:ext cx="3952875" cy="2762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oneCellAnchor>
    <xdr:from>
      <xdr:col>1</xdr:col>
      <xdr:colOff>251013</xdr:colOff>
      <xdr:row>24</xdr:row>
      <xdr:rowOff>35859</xdr:rowOff>
    </xdr:from>
    <xdr:ext cx="3065056" cy="1608280"/>
    <xdr:pic>
      <xdr:nvPicPr>
        <xdr:cNvPr id="36" name="Imagem 35">
          <a:extLst>
            <a:ext uri="{FF2B5EF4-FFF2-40B4-BE49-F238E27FC236}">
              <a16:creationId xmlns:a16="http://schemas.microsoft.com/office/drawing/2014/main" id="{1DF42DA3-4911-42DD-B8EA-8CE368702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013" y="1310477"/>
          <a:ext cx="3065056" cy="1608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251013</xdr:colOff>
      <xdr:row>46</xdr:row>
      <xdr:rowOff>35859</xdr:rowOff>
    </xdr:from>
    <xdr:ext cx="3065056" cy="1608280"/>
    <xdr:pic>
      <xdr:nvPicPr>
        <xdr:cNvPr id="37" name="Imagem 36">
          <a:extLst>
            <a:ext uri="{FF2B5EF4-FFF2-40B4-BE49-F238E27FC236}">
              <a16:creationId xmlns:a16="http://schemas.microsoft.com/office/drawing/2014/main" id="{8D333537-1E8B-42F9-8ECE-3E87B3C2D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013" y="1310477"/>
          <a:ext cx="3065056" cy="1608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35624</xdr:colOff>
      <xdr:row>0</xdr:row>
      <xdr:rowOff>31665</xdr:rowOff>
    </xdr:from>
    <xdr:to>
      <xdr:col>11</xdr:col>
      <xdr:colOff>779879</xdr:colOff>
      <xdr:row>2</xdr:row>
      <xdr:rowOff>55417</xdr:rowOff>
    </xdr:to>
    <xdr:pic>
      <xdr:nvPicPr>
        <xdr:cNvPr id="4" name="Gráfico 3" descr="Indicador de costas da mão a apontar para a direita destaqu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134C79-BCAB-47DC-9791-14F863A9AC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l="-32225" t="-454911" r="-23466" b="3"/>
        <a:stretch/>
      </xdr:blipFill>
      <xdr:spPr>
        <a:xfrm rot="16200000">
          <a:off x="1449514" y="-1382225"/>
          <a:ext cx="1145970" cy="3973749"/>
        </a:xfrm>
        <a:prstGeom prst="rect">
          <a:avLst/>
        </a:prstGeom>
      </xdr:spPr>
    </xdr:pic>
    <xdr:clientData/>
  </xdr:twoCellAnchor>
  <xdr:twoCellAnchor editAs="oneCell">
    <xdr:from>
      <xdr:col>23</xdr:col>
      <xdr:colOff>38524</xdr:colOff>
      <xdr:row>0</xdr:row>
      <xdr:rowOff>324971</xdr:rowOff>
    </xdr:from>
    <xdr:to>
      <xdr:col>24</xdr:col>
      <xdr:colOff>56030</xdr:colOff>
      <xdr:row>1</xdr:row>
      <xdr:rowOff>363283</xdr:rowOff>
    </xdr:to>
    <xdr:pic>
      <xdr:nvPicPr>
        <xdr:cNvPr id="6" name="Gráfico 5" descr="Seta: Reta com preenchimento sólido">
          <a:extLst>
            <a:ext uri="{FF2B5EF4-FFF2-40B4-BE49-F238E27FC236}">
              <a16:creationId xmlns:a16="http://schemas.microsoft.com/office/drawing/2014/main" id="{4C078179-C2F7-4825-88CA-1FA1A1AA0B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t="16317" r="62326" b="24319"/>
        <a:stretch/>
      </xdr:blipFill>
      <xdr:spPr>
        <a:xfrm>
          <a:off x="14393259" y="324971"/>
          <a:ext cx="622623" cy="653750"/>
        </a:xfrm>
        <a:prstGeom prst="rect">
          <a:avLst/>
        </a:prstGeom>
      </xdr:spPr>
    </xdr:pic>
    <xdr:clientData/>
  </xdr:twoCellAnchor>
  <xdr:twoCellAnchor editAs="oneCell">
    <xdr:from>
      <xdr:col>7</xdr:col>
      <xdr:colOff>370119</xdr:colOff>
      <xdr:row>2</xdr:row>
      <xdr:rowOff>9782</xdr:rowOff>
    </xdr:from>
    <xdr:to>
      <xdr:col>10</xdr:col>
      <xdr:colOff>609606</xdr:colOff>
      <xdr:row>5</xdr:row>
      <xdr:rowOff>93613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36F16FC2-D0F3-445E-B83C-044805D6B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119" y="978611"/>
          <a:ext cx="2405743" cy="1263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5</xdr:row>
      <xdr:rowOff>247650</xdr:rowOff>
    </xdr:from>
    <xdr:ext cx="10744200" cy="3513432"/>
    <xdr:pic>
      <xdr:nvPicPr>
        <xdr:cNvPr id="14" name="Imagem 13">
          <a:extLst>
            <a:ext uri="{FF2B5EF4-FFF2-40B4-BE49-F238E27FC236}">
              <a16:creationId xmlns:a16="http://schemas.microsoft.com/office/drawing/2014/main" id="{4D752766-1A88-4CE4-A66D-8B851E1D0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229100"/>
          <a:ext cx="10744200" cy="3513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95249</xdr:colOff>
      <xdr:row>6</xdr:row>
      <xdr:rowOff>190500</xdr:rowOff>
    </xdr:from>
    <xdr:ext cx="10952049" cy="3581400"/>
    <xdr:pic>
      <xdr:nvPicPr>
        <xdr:cNvPr id="15" name="Imagem 14">
          <a:extLst>
            <a:ext uri="{FF2B5EF4-FFF2-40B4-BE49-F238E27FC236}">
              <a16:creationId xmlns:a16="http://schemas.microsoft.com/office/drawing/2014/main" id="{5A4AC27A-B970-4810-9FAC-06477A40A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8153400"/>
          <a:ext cx="10952049" cy="3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</xdr:row>
      <xdr:rowOff>152400</xdr:rowOff>
    </xdr:from>
    <xdr:ext cx="11068560" cy="3619500"/>
    <xdr:pic>
      <xdr:nvPicPr>
        <xdr:cNvPr id="16" name="Imagem 15">
          <a:extLst>
            <a:ext uri="{FF2B5EF4-FFF2-40B4-BE49-F238E27FC236}">
              <a16:creationId xmlns:a16="http://schemas.microsoft.com/office/drawing/2014/main" id="{10242474-A1D4-4B56-9A9E-192446083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11068560" cy="361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57150</xdr:colOff>
      <xdr:row>1</xdr:row>
      <xdr:rowOff>228600</xdr:rowOff>
    </xdr:from>
    <xdr:to>
      <xdr:col>0</xdr:col>
      <xdr:colOff>11014556</xdr:colOff>
      <xdr:row>1</xdr:row>
      <xdr:rowOff>3790950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5220D561-54DA-4E9A-9E86-88595CCD1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210050"/>
          <a:ext cx="10957406" cy="3562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2</xdr:row>
      <xdr:rowOff>228600</xdr:rowOff>
    </xdr:from>
    <xdr:to>
      <xdr:col>0</xdr:col>
      <xdr:colOff>11014556</xdr:colOff>
      <xdr:row>2</xdr:row>
      <xdr:rowOff>3790950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59BA2040-103A-4FB8-A973-EC89B1806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191500"/>
          <a:ext cx="10957406" cy="3562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</xdr:row>
      <xdr:rowOff>400050</xdr:rowOff>
    </xdr:from>
    <xdr:to>
      <xdr:col>0</xdr:col>
      <xdr:colOff>11137530</xdr:colOff>
      <xdr:row>3</xdr:row>
      <xdr:rowOff>3695700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69B189DB-D570-42D3-9205-BA08865C4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44400"/>
          <a:ext cx="11137530" cy="329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400050</xdr:rowOff>
    </xdr:from>
    <xdr:to>
      <xdr:col>0</xdr:col>
      <xdr:colOff>11137530</xdr:colOff>
      <xdr:row>4</xdr:row>
      <xdr:rowOff>3695700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1418CEB2-9C32-4A70-9EE2-18291AD49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25850"/>
          <a:ext cx="11137530" cy="329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323850</xdr:rowOff>
    </xdr:from>
    <xdr:to>
      <xdr:col>0</xdr:col>
      <xdr:colOff>11137530</xdr:colOff>
      <xdr:row>8</xdr:row>
      <xdr:rowOff>3619500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542447E9-5788-4854-852F-F7459ED43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175450"/>
          <a:ext cx="11137530" cy="329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323850</xdr:rowOff>
    </xdr:from>
    <xdr:to>
      <xdr:col>0</xdr:col>
      <xdr:colOff>11137530</xdr:colOff>
      <xdr:row>9</xdr:row>
      <xdr:rowOff>3619500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A56CFE-5604-4325-960F-AC12AF3F3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56900"/>
          <a:ext cx="11137530" cy="329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323850</xdr:rowOff>
    </xdr:from>
    <xdr:to>
      <xdr:col>0</xdr:col>
      <xdr:colOff>11137530</xdr:colOff>
      <xdr:row>10</xdr:row>
      <xdr:rowOff>3619500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4836E987-017E-4A67-A07D-BC0E78871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138350"/>
          <a:ext cx="11137530" cy="329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190500</xdr:rowOff>
    </xdr:from>
    <xdr:to>
      <xdr:col>0</xdr:col>
      <xdr:colOff>11074598</xdr:colOff>
      <xdr:row>19</xdr:row>
      <xdr:rowOff>3790950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4525F1C1-E1CF-4F00-A1BE-29556F33D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838050"/>
          <a:ext cx="11074598" cy="360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190500</xdr:rowOff>
    </xdr:from>
    <xdr:to>
      <xdr:col>0</xdr:col>
      <xdr:colOff>11074598</xdr:colOff>
      <xdr:row>20</xdr:row>
      <xdr:rowOff>3790950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B8D71C3B-ED18-4DBB-8821-82C7EAC7A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819500"/>
          <a:ext cx="11074598" cy="360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190500</xdr:rowOff>
    </xdr:from>
    <xdr:to>
      <xdr:col>0</xdr:col>
      <xdr:colOff>11074598</xdr:colOff>
      <xdr:row>21</xdr:row>
      <xdr:rowOff>3790950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FA5DDA9D-B1AC-4AE3-9C62-BC0F8BB2D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00950"/>
          <a:ext cx="11074598" cy="360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152400</xdr:rowOff>
    </xdr:from>
    <xdr:to>
      <xdr:col>0</xdr:col>
      <xdr:colOff>11126816</xdr:colOff>
      <xdr:row>24</xdr:row>
      <xdr:rowOff>3790950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BAD58070-5358-4530-9F93-B3F418EB2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707200"/>
          <a:ext cx="11126816" cy="363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209550</xdr:rowOff>
    </xdr:from>
    <xdr:to>
      <xdr:col>0</xdr:col>
      <xdr:colOff>11126816</xdr:colOff>
      <xdr:row>23</xdr:row>
      <xdr:rowOff>3848100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FA27DD8C-B0FB-4961-B614-EF97A9540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782900"/>
          <a:ext cx="11126816" cy="363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31</xdr:row>
      <xdr:rowOff>209550</xdr:rowOff>
    </xdr:from>
    <xdr:to>
      <xdr:col>0</xdr:col>
      <xdr:colOff>11073152</xdr:colOff>
      <xdr:row>31</xdr:row>
      <xdr:rowOff>3790950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58C51300-E270-4EE8-94BE-562BD7A71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634500"/>
          <a:ext cx="11016002" cy="3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30</xdr:row>
      <xdr:rowOff>209550</xdr:rowOff>
    </xdr:from>
    <xdr:to>
      <xdr:col>0</xdr:col>
      <xdr:colOff>11073152</xdr:colOff>
      <xdr:row>30</xdr:row>
      <xdr:rowOff>3790950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6EECAFFD-FD94-4DFC-A72E-F46AE65EF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19653050"/>
          <a:ext cx="11016002" cy="3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190500</xdr:rowOff>
    </xdr:from>
    <xdr:to>
      <xdr:col>0</xdr:col>
      <xdr:colOff>11126816</xdr:colOff>
      <xdr:row>33</xdr:row>
      <xdr:rowOff>628650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71734779-9D11-4808-AE04-44EF6A1E9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596900"/>
          <a:ext cx="11126816" cy="363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190500</xdr:rowOff>
    </xdr:from>
    <xdr:to>
      <xdr:col>0</xdr:col>
      <xdr:colOff>11126816</xdr:colOff>
      <xdr:row>33</xdr:row>
      <xdr:rowOff>3829050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D5DA3439-DC3C-4386-8FED-6D849BCD9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578350"/>
          <a:ext cx="11126816" cy="363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190500</xdr:rowOff>
    </xdr:from>
    <xdr:to>
      <xdr:col>0</xdr:col>
      <xdr:colOff>11126816</xdr:colOff>
      <xdr:row>34</xdr:row>
      <xdr:rowOff>3829050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EC352F6E-681F-4946-8D2E-F467BC723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559800"/>
          <a:ext cx="11126816" cy="363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179070</xdr:rowOff>
    </xdr:from>
    <xdr:to>
      <xdr:col>0</xdr:col>
      <xdr:colOff>11074598</xdr:colOff>
      <xdr:row>25</xdr:row>
      <xdr:rowOff>3779520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C46E1A55-6D01-4EB7-845B-E62643B84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47470"/>
          <a:ext cx="11074598" cy="360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121920</xdr:rowOff>
    </xdr:from>
    <xdr:to>
      <xdr:col>0</xdr:col>
      <xdr:colOff>11074598</xdr:colOff>
      <xdr:row>26</xdr:row>
      <xdr:rowOff>3722370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11F95E0F-A866-464D-B301-EEEDD0CE6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183200"/>
          <a:ext cx="11074598" cy="360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190500</xdr:rowOff>
    </xdr:from>
    <xdr:to>
      <xdr:col>0</xdr:col>
      <xdr:colOff>11068560</xdr:colOff>
      <xdr:row>27</xdr:row>
      <xdr:rowOff>3810000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86A19414-55C0-43E8-843C-0E3DBE8AC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89650"/>
          <a:ext cx="11068560" cy="361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190500</xdr:rowOff>
    </xdr:from>
    <xdr:to>
      <xdr:col>0</xdr:col>
      <xdr:colOff>11068560</xdr:colOff>
      <xdr:row>28</xdr:row>
      <xdr:rowOff>3810000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9C1CE102-CE00-404A-B3A5-67088378A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671100"/>
          <a:ext cx="11068560" cy="361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190500</xdr:rowOff>
    </xdr:from>
    <xdr:to>
      <xdr:col>0</xdr:col>
      <xdr:colOff>11068560</xdr:colOff>
      <xdr:row>29</xdr:row>
      <xdr:rowOff>3810000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A96A968B-B1F3-4D07-9F2F-342D28FC2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652550"/>
          <a:ext cx="11068560" cy="361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11144250</xdr:colOff>
      <xdr:row>12</xdr:row>
      <xdr:rowOff>535576</xdr:rowOff>
    </xdr:from>
    <xdr:to>
      <xdr:col>1</xdr:col>
      <xdr:colOff>3829050</xdr:colOff>
      <xdr:row>12</xdr:row>
      <xdr:rowOff>2461259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B23D3789-D714-437C-B6A7-7FF88DC6F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0" y="47230936"/>
          <a:ext cx="3870960" cy="192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11144250</xdr:colOff>
      <xdr:row>13</xdr:row>
      <xdr:rowOff>535576</xdr:rowOff>
    </xdr:from>
    <xdr:to>
      <xdr:col>1</xdr:col>
      <xdr:colOff>3829050</xdr:colOff>
      <xdr:row>13</xdr:row>
      <xdr:rowOff>2461259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3E7F0E98-6989-4716-944C-F0C9CF0E8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0" y="50004616"/>
          <a:ext cx="3870960" cy="192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11163300</xdr:colOff>
      <xdr:row>11</xdr:row>
      <xdr:rowOff>649876</xdr:rowOff>
    </xdr:from>
    <xdr:to>
      <xdr:col>1</xdr:col>
      <xdr:colOff>3848100</xdr:colOff>
      <xdr:row>11</xdr:row>
      <xdr:rowOff>2575559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D0CC8C66-4489-4556-86EE-1573D4C7C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3300" y="44571556"/>
          <a:ext cx="3870960" cy="192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11087100</xdr:colOff>
      <xdr:row>14</xdr:row>
      <xdr:rowOff>535576</xdr:rowOff>
    </xdr:from>
    <xdr:to>
      <xdr:col>1</xdr:col>
      <xdr:colOff>3771900</xdr:colOff>
      <xdr:row>14</xdr:row>
      <xdr:rowOff>2461259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5C752B5A-BDD1-4CB9-9306-438FFCCCA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52778296"/>
          <a:ext cx="3870960" cy="192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11087099</xdr:colOff>
      <xdr:row>15</xdr:row>
      <xdr:rowOff>399506</xdr:rowOff>
    </xdr:from>
    <xdr:to>
      <xdr:col>1</xdr:col>
      <xdr:colOff>3933688</xdr:colOff>
      <xdr:row>15</xdr:row>
      <xdr:rowOff>2404110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2FDDA881-79ED-4FFF-AA48-98AD3A916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099" y="55415906"/>
          <a:ext cx="4032749" cy="2004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11087099</xdr:colOff>
      <xdr:row>16</xdr:row>
      <xdr:rowOff>399506</xdr:rowOff>
    </xdr:from>
    <xdr:to>
      <xdr:col>1</xdr:col>
      <xdr:colOff>3933688</xdr:colOff>
      <xdr:row>16</xdr:row>
      <xdr:rowOff>2404110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C2976BD9-320D-47DA-8A3E-240BD5310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099" y="58189586"/>
          <a:ext cx="4032749" cy="2004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11087099</xdr:colOff>
      <xdr:row>17</xdr:row>
      <xdr:rowOff>92752</xdr:rowOff>
    </xdr:from>
    <xdr:to>
      <xdr:col>1</xdr:col>
      <xdr:colOff>3933688</xdr:colOff>
      <xdr:row>17</xdr:row>
      <xdr:rowOff>2761654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796CBFA1-2201-4E89-9086-8D37AD4E1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099" y="60656512"/>
          <a:ext cx="4032749" cy="266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11125200</xdr:colOff>
      <xdr:row>18</xdr:row>
      <xdr:rowOff>437606</xdr:rowOff>
    </xdr:from>
    <xdr:to>
      <xdr:col>2</xdr:col>
      <xdr:colOff>44224</xdr:colOff>
      <xdr:row>18</xdr:row>
      <xdr:rowOff>2442210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3CE46C85-5680-496C-B40A-7AC44BFAF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0" y="63775046"/>
          <a:ext cx="4067584" cy="2004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895350</xdr:colOff>
      <xdr:row>22</xdr:row>
      <xdr:rowOff>76200</xdr:rowOff>
    </xdr:from>
    <xdr:to>
      <xdr:col>0</xdr:col>
      <xdr:colOff>10049554</xdr:colOff>
      <xdr:row>22</xdr:row>
      <xdr:rowOff>3790950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FF9C6488-F39A-4E66-A066-09D4F6D67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78066900"/>
          <a:ext cx="9154204" cy="3714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A1:CD66"/>
  <sheetViews>
    <sheetView showGridLines="0" showRowColHeaders="0" topLeftCell="B1" zoomScale="55" zoomScaleNormal="55" zoomScaleSheetLayoutView="85" workbookViewId="0">
      <pane ySplit="2" topLeftCell="A51" activePane="bottomLeft" state="frozen"/>
      <selection activeCell="B1" sqref="B1"/>
      <selection pane="bottomLeft" activeCell="Z1" sqref="Z1:AB2"/>
    </sheetView>
  </sheetViews>
  <sheetFormatPr defaultColWidth="9.109375" defaultRowHeight="46.2" x14ac:dyDescent="0.3"/>
  <cols>
    <col min="1" max="1" width="50.5546875" style="7" hidden="1" customWidth="1"/>
    <col min="2" max="4" width="9.88671875" style="3" customWidth="1"/>
    <col min="5" max="28" width="9.88671875" style="7" customWidth="1"/>
    <col min="29" max="82" width="9.109375" style="35"/>
    <col min="83" max="87" width="9.109375" style="7" customWidth="1"/>
    <col min="88" max="16384" width="9.109375" style="7"/>
  </cols>
  <sheetData>
    <row r="1" spans="1:82" ht="61.8" customHeight="1" x14ac:dyDescent="0.3">
      <c r="A1" s="1"/>
      <c r="B1" s="143" t="s">
        <v>60</v>
      </c>
      <c r="C1" s="143"/>
      <c r="D1" s="143"/>
      <c r="E1" s="143"/>
      <c r="F1" s="143"/>
      <c r="G1" s="143"/>
      <c r="H1" s="143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203"/>
      <c r="AA1" s="203"/>
      <c r="AB1" s="203"/>
      <c r="AD1" s="11"/>
      <c r="AE1" s="133" t="s">
        <v>184</v>
      </c>
      <c r="AF1" s="133"/>
      <c r="AG1" s="133"/>
      <c r="AH1" s="133"/>
      <c r="AI1" s="133"/>
      <c r="AJ1" s="133"/>
      <c r="AK1" s="133"/>
      <c r="AL1" s="133"/>
      <c r="AM1" s="133"/>
      <c r="AN1" s="133"/>
    </row>
    <row r="2" spans="1:82" ht="37.799999999999997" customHeight="1" x14ac:dyDescent="0.3">
      <c r="A2" s="1"/>
      <c r="B2" s="143"/>
      <c r="C2" s="143"/>
      <c r="D2" s="143"/>
      <c r="E2" s="143"/>
      <c r="F2" s="143"/>
      <c r="G2" s="143"/>
      <c r="H2" s="143"/>
      <c r="I2" s="202" t="s">
        <v>32</v>
      </c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3"/>
      <c r="AA2" s="203"/>
      <c r="AB2" s="203"/>
      <c r="AD2" s="11"/>
      <c r="AE2" s="133"/>
      <c r="AF2" s="133"/>
      <c r="AG2" s="133"/>
      <c r="AH2" s="133"/>
      <c r="AI2" s="133"/>
      <c r="AJ2" s="133"/>
      <c r="AK2" s="133"/>
      <c r="AL2" s="133"/>
      <c r="AM2" s="133"/>
      <c r="AN2" s="133"/>
    </row>
    <row r="3" spans="1:82" s="11" customFormat="1" ht="45.6" customHeight="1" x14ac:dyDescent="0.3">
      <c r="B3" s="8"/>
      <c r="C3" s="8"/>
      <c r="D3" s="8"/>
      <c r="E3" s="8"/>
      <c r="F3" s="8"/>
      <c r="H3" s="146" t="s">
        <v>154</v>
      </c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2"/>
      <c r="BJ3" s="155"/>
    </row>
    <row r="4" spans="1:82" s="11" customFormat="1" ht="37.200000000000003" customHeight="1" x14ac:dyDescent="0.3">
      <c r="B4" s="8"/>
      <c r="C4" s="8"/>
      <c r="D4" s="8"/>
      <c r="E4" s="8"/>
      <c r="F4" s="8"/>
      <c r="G4" s="9"/>
      <c r="H4" s="156" t="s">
        <v>13</v>
      </c>
      <c r="I4" s="157"/>
      <c r="J4" s="158" t="str">
        <f>IF(G7="","",IF('preenchimento cartas'!$M$4="","",'preenchimento cartas'!$M$4))</f>
        <v/>
      </c>
      <c r="K4" s="158"/>
      <c r="L4" s="158"/>
      <c r="M4" s="158"/>
      <c r="N4" s="158"/>
      <c r="O4" s="158"/>
      <c r="P4" s="157" t="s">
        <v>22</v>
      </c>
      <c r="Q4" s="157"/>
      <c r="R4" s="159" t="str">
        <f>IF(G7="","",IF('preenchimento cartas'!$R$4="","",'preenchimento cartas'!$R$4))</f>
        <v/>
      </c>
      <c r="S4" s="159"/>
      <c r="T4" s="159"/>
      <c r="U4" s="159"/>
      <c r="V4" s="159"/>
      <c r="W4" s="159"/>
      <c r="X4" s="160"/>
      <c r="Y4" s="161" t="s">
        <v>23</v>
      </c>
      <c r="Z4" s="162"/>
      <c r="AA4" s="163" t="str">
        <f>IFERROR(IF(INDEX('preenchimento cartas'!$I:$I,MATCH($Z$1,'preenchimento cartas'!$H:$H,0))=0,"",INDEX('preenchimento cartas'!$I:$I,MATCH($Z$1,'preenchimento cartas'!$H:$H,0))),"")</f>
        <v/>
      </c>
      <c r="AB4" s="164"/>
      <c r="AE4" s="38"/>
      <c r="BJ4" s="155"/>
    </row>
    <row r="5" spans="1:82" s="11" customFormat="1" ht="37.200000000000003" customHeight="1" x14ac:dyDescent="0.35">
      <c r="B5" s="165" t="str">
        <f>'preenchimento cartas'!$H$6</f>
        <v xml:space="preserve">  José Emanuel Rocha -2011-2021</v>
      </c>
      <c r="C5" s="165"/>
      <c r="D5" s="165"/>
      <c r="E5" s="165"/>
      <c r="F5" s="165"/>
      <c r="G5" s="64"/>
      <c r="H5" s="167" t="s">
        <v>28</v>
      </c>
      <c r="I5" s="168"/>
      <c r="J5" s="169" t="str">
        <f>IF(G7="","",IF('preenchimento cartas'!$M$5="","",'preenchimento cartas'!$M$5))</f>
        <v/>
      </c>
      <c r="K5" s="169"/>
      <c r="L5" s="169"/>
      <c r="M5" s="169"/>
      <c r="N5" s="169"/>
      <c r="O5" s="169"/>
      <c r="P5" s="168" t="s">
        <v>24</v>
      </c>
      <c r="Q5" s="168"/>
      <c r="R5" s="170" t="str">
        <f>IF(G7="","",IF('preenchimento cartas'!$R$5="","",'preenchimento cartas'!$R$5))</f>
        <v/>
      </c>
      <c r="S5" s="170"/>
      <c r="T5" s="170"/>
      <c r="U5" s="170"/>
      <c r="V5" s="170"/>
      <c r="W5" s="170"/>
      <c r="X5" s="171"/>
      <c r="Y5" s="172" t="s">
        <v>25</v>
      </c>
      <c r="Z5" s="173"/>
      <c r="AA5" s="176" t="str">
        <f>IFERROR(IF(INDEX('preenchimento cartas'!$J:$J,MATCH($Z$1,'preenchimento cartas'!$H:$H,0))=0,"",INDEX('preenchimento cartas'!$J:$J,MATCH($Z$1,'preenchimento cartas'!$H:$H,0))),"")</f>
        <v/>
      </c>
      <c r="AB5" s="177"/>
      <c r="BJ5" s="155"/>
    </row>
    <row r="6" spans="1:82" s="11" customFormat="1" ht="11.4" customHeight="1" x14ac:dyDescent="0.35">
      <c r="B6" s="166"/>
      <c r="C6" s="166"/>
      <c r="D6" s="166"/>
      <c r="E6" s="166"/>
      <c r="F6" s="166"/>
      <c r="G6" s="65"/>
      <c r="H6" s="65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72"/>
      <c r="Z6" s="173"/>
      <c r="AA6" s="176"/>
      <c r="AB6" s="177"/>
      <c r="BJ6" s="13"/>
    </row>
    <row r="7" spans="1:82" s="11" customFormat="1" ht="37.200000000000003" customHeight="1" x14ac:dyDescent="0.3">
      <c r="B7" s="180" t="s">
        <v>7</v>
      </c>
      <c r="C7" s="181"/>
      <c r="D7" s="181"/>
      <c r="E7" s="182"/>
      <c r="F7" s="182"/>
      <c r="G7" s="183" t="str">
        <f>IFERROR(IF(INDEX('preenchimento cartas'!$K:$K,MATCH($Z$1,'preenchimento cartas'!$H:$H,0))=0,"",INDEX('preenchimento cartas'!$K:$K,MATCH($Z$1,'preenchimento cartas'!$H:$H,0))),"")</f>
        <v/>
      </c>
      <c r="H7" s="184"/>
      <c r="I7" s="184"/>
      <c r="J7" s="184"/>
      <c r="K7" s="184"/>
      <c r="L7" s="184"/>
      <c r="M7" s="184"/>
      <c r="N7" s="184"/>
      <c r="O7" s="184"/>
      <c r="P7" s="185"/>
      <c r="Q7" s="196" t="s">
        <v>14</v>
      </c>
      <c r="R7" s="196"/>
      <c r="S7" s="197" t="str">
        <f>IFERROR(IF(INDEX('preenchimento cartas'!$M:$M,MATCH($Z$1,'preenchimento cartas'!$H:$H,0))=0,"",INDEX('preenchimento cartas'!$M:$M,MATCH($Z$1,'preenchimento cartas'!$H:$H,0))),"")</f>
        <v/>
      </c>
      <c r="T7" s="198"/>
      <c r="U7" s="199"/>
      <c r="V7" s="200" t="s">
        <v>29</v>
      </c>
      <c r="W7" s="201"/>
      <c r="X7" s="94" t="str">
        <f>IFERROR(IF(INDEX('preenchimento cartas'!$N:$N,MATCH($Z$1,'preenchimento cartas'!$H:$H,0))=0,"",INDEX('preenchimento cartas'!$N:$N,MATCH($Z$1,'preenchimento cartas'!$H:$H,0))),"")</f>
        <v/>
      </c>
      <c r="Y7" s="174"/>
      <c r="Z7" s="175"/>
      <c r="AA7" s="178"/>
      <c r="AB7" s="179"/>
    </row>
    <row r="8" spans="1:82" ht="11.4" customHeight="1" x14ac:dyDescent="0.3">
      <c r="G8" s="4"/>
      <c r="O8" s="6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</row>
    <row r="9" spans="1:82" ht="37.799999999999997" customHeight="1" x14ac:dyDescent="0.3">
      <c r="A9" s="90">
        <f>IFERROR(IF(INDEX('preenchimento cartas'!$D:$D,MATCH('carta de competição'!$Z$1,'preenchimento cartas'!$H:$H,0))="",0,INDEX('preenchimento cartas'!$D:$D,MATCH('carta de competição'!$Z$1,'preenchimento cartas'!$H:$H,0))),0)</f>
        <v>0</v>
      </c>
      <c r="B9" s="121" t="str">
        <f>IFERROR(IF(INDEX('preenchimento cartas'!$O:$O,MATCH('carta de competição'!$Z$1,'preenchimento cartas'!$H:$H,0))=0,"",INDEX('preenchimento cartas'!$O:$O,MATCH('carta de competição'!$Z$1,'preenchimento cartas'!$H:$H,0))),"")</f>
        <v/>
      </c>
      <c r="C9" s="122"/>
      <c r="D9" s="82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4"/>
      <c r="T9" s="3"/>
      <c r="U9" s="204" t="s">
        <v>9</v>
      </c>
      <c r="V9" s="205"/>
      <c r="W9" s="205"/>
      <c r="X9" s="205"/>
      <c r="Y9" s="205"/>
      <c r="Z9" s="205"/>
      <c r="AA9" s="113" t="s">
        <v>177</v>
      </c>
      <c r="AB9" s="95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6"/>
      <c r="AW9" s="20"/>
    </row>
    <row r="10" spans="1:82" ht="37.799999999999997" customHeight="1" x14ac:dyDescent="0.3">
      <c r="A10" s="5"/>
      <c r="B10" s="123"/>
      <c r="C10" s="124"/>
      <c r="D10" s="73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6"/>
      <c r="T10" s="3"/>
      <c r="U10" s="147" t="s">
        <v>157</v>
      </c>
      <c r="V10" s="148"/>
      <c r="W10" s="148"/>
      <c r="X10" s="148"/>
      <c r="Y10" s="148"/>
      <c r="Z10" s="148"/>
      <c r="AA10" s="32">
        <v>0.1</v>
      </c>
      <c r="AB10" s="21"/>
      <c r="AC10" s="7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6"/>
      <c r="AW10" s="20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</row>
    <row r="11" spans="1:82" ht="37.799999999999997" customHeight="1" x14ac:dyDescent="0.3">
      <c r="A11" s="5"/>
      <c r="B11" s="123"/>
      <c r="C11" s="124"/>
      <c r="D11" s="73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6"/>
      <c r="T11" s="3"/>
      <c r="U11" s="141" t="s">
        <v>155</v>
      </c>
      <c r="V11" s="142"/>
      <c r="W11" s="142"/>
      <c r="X11" s="142"/>
      <c r="Y11" s="142"/>
      <c r="Z11" s="142"/>
      <c r="AA11" s="33">
        <v>0.1</v>
      </c>
      <c r="AB11" s="22"/>
      <c r="AC11" s="7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6"/>
      <c r="AW11" s="20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</row>
    <row r="12" spans="1:82" s="5" customFormat="1" ht="37.799999999999997" customHeight="1" x14ac:dyDescent="0.3">
      <c r="A12" s="7"/>
      <c r="B12" s="123"/>
      <c r="C12" s="124"/>
      <c r="D12" s="73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6"/>
      <c r="T12" s="3"/>
      <c r="U12" s="141" t="s">
        <v>158</v>
      </c>
      <c r="V12" s="142"/>
      <c r="W12" s="142"/>
      <c r="X12" s="142"/>
      <c r="Y12" s="142"/>
      <c r="Z12" s="142"/>
      <c r="AA12" s="33">
        <v>0.2</v>
      </c>
      <c r="AB12" s="76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W12" s="20"/>
    </row>
    <row r="13" spans="1:82" s="5" customFormat="1" ht="37.799999999999997" customHeight="1" x14ac:dyDescent="0.3">
      <c r="A13" s="7"/>
      <c r="B13" s="123"/>
      <c r="C13" s="124"/>
      <c r="D13" s="73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6"/>
      <c r="T13" s="3"/>
      <c r="U13" s="141" t="s">
        <v>159</v>
      </c>
      <c r="V13" s="142"/>
      <c r="W13" s="142"/>
      <c r="X13" s="142"/>
      <c r="Y13" s="142"/>
      <c r="Z13" s="142"/>
      <c r="AA13" s="33">
        <v>0.3</v>
      </c>
      <c r="AB13" s="22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W13" s="20"/>
    </row>
    <row r="14" spans="1:82" s="5" customFormat="1" ht="37.799999999999997" customHeight="1" thickBot="1" x14ac:dyDescent="0.35">
      <c r="A14" s="7"/>
      <c r="B14" s="123"/>
      <c r="C14" s="124"/>
      <c r="D14" s="73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6"/>
      <c r="T14" s="3"/>
      <c r="U14" s="141" t="s">
        <v>163</v>
      </c>
      <c r="V14" s="142"/>
      <c r="W14" s="142"/>
      <c r="X14" s="142"/>
      <c r="Y14" s="142"/>
      <c r="Z14" s="142"/>
      <c r="AA14" s="33">
        <v>0.2</v>
      </c>
      <c r="AB14" s="22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W14" s="20"/>
    </row>
    <row r="15" spans="1:82" ht="37.799999999999997" customHeight="1" x14ac:dyDescent="0.3">
      <c r="B15" s="131" t="s">
        <v>12</v>
      </c>
      <c r="C15" s="131"/>
      <c r="D15" s="73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6"/>
      <c r="T15" s="3"/>
      <c r="U15" s="141" t="s">
        <v>164</v>
      </c>
      <c r="V15" s="142"/>
      <c r="W15" s="142"/>
      <c r="X15" s="142"/>
      <c r="Y15" s="142"/>
      <c r="Z15" s="142"/>
      <c r="AA15" s="33">
        <v>0.4</v>
      </c>
      <c r="AB15" s="22"/>
      <c r="AC15" s="7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U15" s="20"/>
      <c r="AV15" s="20"/>
      <c r="AW15" s="20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</row>
    <row r="16" spans="1:82" ht="37.799999999999997" customHeight="1" x14ac:dyDescent="0.3">
      <c r="B16" s="132" t="str">
        <f>IFERROR(INDEX('preenchimento cartas'!$P:$P,MATCH('carta de competição'!$Z$1,'preenchimento cartas'!$H:$H,0)),"")</f>
        <v/>
      </c>
      <c r="C16" s="132"/>
      <c r="D16" s="87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9"/>
      <c r="T16" s="3"/>
      <c r="U16" s="141" t="s">
        <v>162</v>
      </c>
      <c r="V16" s="142"/>
      <c r="W16" s="142"/>
      <c r="X16" s="142"/>
      <c r="Y16" s="142"/>
      <c r="Z16" s="142"/>
      <c r="AA16" s="33">
        <v>0.3</v>
      </c>
      <c r="AB16" s="66"/>
      <c r="AC16" s="7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U16" s="20"/>
      <c r="AV16" s="20"/>
      <c r="AW16" s="20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</row>
    <row r="17" spans="1:82" ht="37.799999999999997" customHeight="1" x14ac:dyDescent="0.3">
      <c r="B17" s="134" t="s">
        <v>1</v>
      </c>
      <c r="C17" s="135"/>
      <c r="D17" s="186"/>
      <c r="E17" s="186"/>
      <c r="F17" s="80" t="s">
        <v>30</v>
      </c>
      <c r="G17" s="80" t="s">
        <v>2</v>
      </c>
      <c r="H17" s="80" t="s">
        <v>10</v>
      </c>
      <c r="I17" s="80" t="s">
        <v>11</v>
      </c>
      <c r="J17" s="81" t="s">
        <v>3</v>
      </c>
      <c r="L17" s="189" t="s">
        <v>35</v>
      </c>
      <c r="M17" s="189"/>
      <c r="N17" s="189"/>
      <c r="O17" s="189"/>
      <c r="P17" s="189"/>
      <c r="Q17" s="189"/>
      <c r="R17" s="189"/>
      <c r="S17" s="189"/>
      <c r="U17" s="141" t="s">
        <v>156</v>
      </c>
      <c r="V17" s="142"/>
      <c r="W17" s="142"/>
      <c r="X17" s="142"/>
      <c r="Y17" s="142"/>
      <c r="Z17" s="142"/>
      <c r="AA17" s="33">
        <v>0.5</v>
      </c>
      <c r="AB17" s="66"/>
      <c r="AC17" s="7"/>
      <c r="AD17" s="7"/>
      <c r="AE17" s="7"/>
      <c r="AF17" s="7"/>
      <c r="AG17" s="7"/>
      <c r="AH17" s="7"/>
      <c r="AI17" s="7"/>
      <c r="AJ17" s="7"/>
      <c r="AK17" s="7"/>
      <c r="AL17" s="11"/>
      <c r="AM17" s="11"/>
      <c r="AN17" s="11"/>
      <c r="AO17" s="11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</row>
    <row r="18" spans="1:82" ht="37.799999999999997" customHeight="1" x14ac:dyDescent="0.3">
      <c r="B18" s="187"/>
      <c r="C18" s="188"/>
      <c r="D18" s="188"/>
      <c r="E18" s="188"/>
      <c r="F18" s="74">
        <v>2.5</v>
      </c>
      <c r="G18" s="74">
        <v>2</v>
      </c>
      <c r="H18" s="74">
        <v>1.5</v>
      </c>
      <c r="I18" s="74">
        <v>1</v>
      </c>
      <c r="J18" s="75">
        <v>0.5</v>
      </c>
      <c r="L18" s="144" t="s">
        <v>16</v>
      </c>
      <c r="M18" s="145"/>
      <c r="N18" s="144" t="s">
        <v>17</v>
      </c>
      <c r="O18" s="190"/>
      <c r="P18" s="144" t="s">
        <v>18</v>
      </c>
      <c r="Q18" s="190"/>
      <c r="R18" s="191" t="s">
        <v>182</v>
      </c>
      <c r="S18" s="192"/>
      <c r="U18" s="141" t="s">
        <v>160</v>
      </c>
      <c r="V18" s="142"/>
      <c r="W18" s="142"/>
      <c r="X18" s="142"/>
      <c r="Y18" s="142"/>
      <c r="Z18" s="142"/>
      <c r="AA18" s="33">
        <v>1</v>
      </c>
      <c r="AB18" s="22"/>
      <c r="AC18" s="7"/>
      <c r="AD18" s="7"/>
      <c r="AE18" s="7"/>
      <c r="AF18" s="7"/>
      <c r="AG18" s="7"/>
      <c r="AH18" s="7"/>
      <c r="AI18" s="7"/>
      <c r="AJ18" s="7"/>
      <c r="AK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</row>
    <row r="19" spans="1:82" ht="37.799999999999997" customHeight="1" x14ac:dyDescent="0.3">
      <c r="B19" s="193" t="s">
        <v>165</v>
      </c>
      <c r="C19" s="194"/>
      <c r="D19" s="194"/>
      <c r="E19" s="195"/>
      <c r="F19" s="29"/>
      <c r="G19" s="30"/>
      <c r="H19" s="30"/>
      <c r="I19" s="30"/>
      <c r="J19" s="31"/>
      <c r="L19" s="144"/>
      <c r="M19" s="145"/>
      <c r="N19" s="144"/>
      <c r="O19" s="190"/>
      <c r="P19" s="144"/>
      <c r="Q19" s="190"/>
      <c r="R19" s="191"/>
      <c r="S19" s="192"/>
      <c r="U19" s="141" t="s">
        <v>161</v>
      </c>
      <c r="V19" s="142"/>
      <c r="W19" s="142"/>
      <c r="X19" s="142"/>
      <c r="Y19" s="142"/>
      <c r="Z19" s="142"/>
      <c r="AA19" s="33">
        <v>2</v>
      </c>
      <c r="AB19" s="67"/>
      <c r="AD19" s="7"/>
      <c r="AE19" s="7"/>
      <c r="AF19" s="7"/>
      <c r="AG19" s="7"/>
      <c r="AH19" s="7"/>
      <c r="AI19" s="7"/>
      <c r="AJ19" s="7"/>
      <c r="AK19" s="7"/>
    </row>
    <row r="20" spans="1:82" ht="37.799999999999997" customHeight="1" x14ac:dyDescent="0.3">
      <c r="B20" s="125" t="s">
        <v>166</v>
      </c>
      <c r="C20" s="126"/>
      <c r="D20" s="126"/>
      <c r="E20" s="127"/>
      <c r="F20" s="14"/>
      <c r="G20" s="15"/>
      <c r="H20" s="15"/>
      <c r="I20" s="15"/>
      <c r="J20" s="16"/>
      <c r="L20" s="144" t="s">
        <v>19</v>
      </c>
      <c r="M20" s="145"/>
      <c r="N20" s="144" t="s">
        <v>20</v>
      </c>
      <c r="O20" s="206"/>
      <c r="P20" s="144" t="s">
        <v>21</v>
      </c>
      <c r="Q20" s="145"/>
      <c r="R20" s="207" t="s">
        <v>31</v>
      </c>
      <c r="S20" s="190"/>
      <c r="U20" s="119" t="s">
        <v>34</v>
      </c>
      <c r="V20" s="120"/>
      <c r="W20" s="120"/>
      <c r="X20" s="120"/>
      <c r="Y20" s="120"/>
      <c r="Z20" s="120"/>
      <c r="AA20" s="34">
        <v>5</v>
      </c>
      <c r="AB20" s="68"/>
      <c r="AD20" s="7"/>
      <c r="AE20" s="7"/>
      <c r="AF20" s="7"/>
      <c r="AG20" s="7"/>
      <c r="AH20" s="7"/>
      <c r="AI20" s="7"/>
      <c r="AJ20" s="7"/>
      <c r="AK20" s="7"/>
    </row>
    <row r="21" spans="1:82" ht="37.799999999999997" customHeight="1" x14ac:dyDescent="0.3">
      <c r="B21" s="128" t="s">
        <v>167</v>
      </c>
      <c r="C21" s="129"/>
      <c r="D21" s="129"/>
      <c r="E21" s="130"/>
      <c r="F21" s="14"/>
      <c r="G21" s="15"/>
      <c r="H21" s="15"/>
      <c r="I21" s="15"/>
      <c r="J21" s="16"/>
      <c r="L21" s="144"/>
      <c r="M21" s="145"/>
      <c r="N21" s="144"/>
      <c r="O21" s="206"/>
      <c r="P21" s="144"/>
      <c r="Q21" s="145"/>
      <c r="R21" s="207"/>
      <c r="S21" s="190"/>
      <c r="AD21" s="7"/>
      <c r="AE21" s="7"/>
      <c r="AF21" s="7"/>
      <c r="AG21" s="7"/>
      <c r="AH21" s="7"/>
      <c r="AI21" s="7"/>
      <c r="AJ21" s="7"/>
      <c r="AK21" s="7"/>
    </row>
    <row r="22" spans="1:82" ht="37.799999999999997" customHeight="1" x14ac:dyDescent="0.3">
      <c r="B22" s="116" t="s">
        <v>168</v>
      </c>
      <c r="C22" s="117"/>
      <c r="D22" s="117"/>
      <c r="E22" s="118"/>
      <c r="F22" s="17"/>
      <c r="G22" s="18"/>
      <c r="H22" s="18"/>
      <c r="I22" s="18"/>
      <c r="J22" s="19"/>
      <c r="AD22" s="7"/>
      <c r="AE22" s="7"/>
      <c r="AF22" s="7"/>
      <c r="AG22" s="7"/>
      <c r="AH22" s="7"/>
      <c r="AI22" s="7"/>
      <c r="AJ22" s="7"/>
      <c r="AK22" s="7"/>
    </row>
    <row r="23" spans="1:82" ht="19.8" customHeight="1" x14ac:dyDescent="0.3">
      <c r="B23" s="77"/>
      <c r="C23" s="77"/>
      <c r="D23" s="77"/>
      <c r="E23" s="78"/>
      <c r="F23" s="79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82" ht="19.8" customHeight="1" x14ac:dyDescent="0.3"/>
    <row r="25" spans="1:82" s="11" customFormat="1" ht="45.6" customHeight="1" x14ac:dyDescent="0.3">
      <c r="B25" s="8"/>
      <c r="C25" s="8"/>
      <c r="D25" s="8"/>
      <c r="E25" s="8"/>
      <c r="F25" s="8"/>
      <c r="H25" s="146" t="s">
        <v>154</v>
      </c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43"/>
      <c r="BJ25" s="155"/>
    </row>
    <row r="26" spans="1:82" s="11" customFormat="1" ht="37.200000000000003" customHeight="1" x14ac:dyDescent="0.3">
      <c r="B26" s="8"/>
      <c r="C26" s="8"/>
      <c r="D26" s="8"/>
      <c r="E26" s="8"/>
      <c r="F26" s="8"/>
      <c r="G26" s="9"/>
      <c r="H26" s="156" t="s">
        <v>13</v>
      </c>
      <c r="I26" s="157"/>
      <c r="J26" s="158" t="str">
        <f>IF(G29="","",IF('preenchimento cartas'!$M$4="","",'preenchimento cartas'!$M$4))</f>
        <v/>
      </c>
      <c r="K26" s="158"/>
      <c r="L26" s="158"/>
      <c r="M26" s="158"/>
      <c r="N26" s="158"/>
      <c r="O26" s="158"/>
      <c r="P26" s="157" t="s">
        <v>22</v>
      </c>
      <c r="Q26" s="157"/>
      <c r="R26" s="159" t="str">
        <f>IF(G29="","",IF('preenchimento cartas'!$R$4="","",'preenchimento cartas'!$R$4))</f>
        <v/>
      </c>
      <c r="S26" s="159"/>
      <c r="T26" s="159"/>
      <c r="U26" s="159"/>
      <c r="V26" s="159"/>
      <c r="W26" s="159"/>
      <c r="X26" s="160"/>
      <c r="Y26" s="161" t="s">
        <v>23</v>
      </c>
      <c r="Z26" s="162"/>
      <c r="AA26" s="163" t="str">
        <f>IFERROR(IF(INDEX('preenchimento cartas'!$I:$I,MATCH($Z$1,'preenchimento cartas'!$H:$H,0))=0,"",INDEX('preenchimento cartas'!$I:$I,MATCH($Z$1,'preenchimento cartas'!$H:$H,0))),"")</f>
        <v/>
      </c>
      <c r="AB26" s="164"/>
      <c r="AE26" s="38"/>
      <c r="BJ26" s="155"/>
    </row>
    <row r="27" spans="1:82" s="11" customFormat="1" ht="37.200000000000003" customHeight="1" x14ac:dyDescent="0.35">
      <c r="B27" s="165" t="str">
        <f>'preenchimento cartas'!$H$6</f>
        <v xml:space="preserve">  José Emanuel Rocha -2011-2021</v>
      </c>
      <c r="C27" s="165"/>
      <c r="D27" s="165"/>
      <c r="E27" s="165"/>
      <c r="F27" s="165"/>
      <c r="G27" s="64"/>
      <c r="H27" s="167" t="s">
        <v>28</v>
      </c>
      <c r="I27" s="168"/>
      <c r="J27" s="169" t="str">
        <f>IF(G29="","",IF('preenchimento cartas'!$M$5="","",'preenchimento cartas'!$M$5))</f>
        <v/>
      </c>
      <c r="K27" s="169"/>
      <c r="L27" s="169"/>
      <c r="M27" s="169"/>
      <c r="N27" s="169"/>
      <c r="O27" s="169"/>
      <c r="P27" s="168" t="s">
        <v>24</v>
      </c>
      <c r="Q27" s="168"/>
      <c r="R27" s="170" t="str">
        <f>IF(G29="","",IF('preenchimento cartas'!$R$5="","",'preenchimento cartas'!$R$5))</f>
        <v/>
      </c>
      <c r="S27" s="170"/>
      <c r="T27" s="170"/>
      <c r="U27" s="170"/>
      <c r="V27" s="170"/>
      <c r="W27" s="170"/>
      <c r="X27" s="171"/>
      <c r="Y27" s="172" t="s">
        <v>25</v>
      </c>
      <c r="Z27" s="173"/>
      <c r="AA27" s="176" t="str">
        <f>IFERROR(IF(INDEX('preenchimento cartas'!$J:$J,MATCH($Z$1,'preenchimento cartas'!$H:$H,0))=0,"",INDEX('preenchimento cartas'!$J:$J,MATCH($Z$1,'preenchimento cartas'!$H:$H,0))),"")</f>
        <v/>
      </c>
      <c r="AB27" s="177"/>
      <c r="BJ27" s="155"/>
    </row>
    <row r="28" spans="1:82" s="11" customFormat="1" ht="11.4" customHeight="1" x14ac:dyDescent="0.35">
      <c r="B28" s="166"/>
      <c r="C28" s="166"/>
      <c r="D28" s="166"/>
      <c r="E28" s="166"/>
      <c r="F28" s="166"/>
      <c r="G28" s="65"/>
      <c r="H28" s="65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72"/>
      <c r="Z28" s="173"/>
      <c r="AA28" s="176"/>
      <c r="AB28" s="177"/>
      <c r="BJ28" s="44"/>
    </row>
    <row r="29" spans="1:82" s="11" customFormat="1" ht="37.200000000000003" customHeight="1" x14ac:dyDescent="0.3">
      <c r="B29" s="180" t="s">
        <v>7</v>
      </c>
      <c r="C29" s="181"/>
      <c r="D29" s="181"/>
      <c r="E29" s="182"/>
      <c r="F29" s="182"/>
      <c r="G29" s="183" t="str">
        <f>IFERROR(IF(INDEX('preenchimento cartas'!$K:$K,MATCH($Z$1,'preenchimento cartas'!$H:$H,0))=0,"",INDEX('preenchimento cartas'!$K:$K,MATCH($Z$1,'preenchimento cartas'!$H:$H,0))),"")</f>
        <v/>
      </c>
      <c r="H29" s="184"/>
      <c r="I29" s="184"/>
      <c r="J29" s="184"/>
      <c r="K29" s="184"/>
      <c r="L29" s="184"/>
      <c r="M29" s="184"/>
      <c r="N29" s="184"/>
      <c r="O29" s="184"/>
      <c r="P29" s="185"/>
      <c r="Q29" s="196" t="s">
        <v>14</v>
      </c>
      <c r="R29" s="196"/>
      <c r="S29" s="197" t="str">
        <f>IFERROR(IF(INDEX('preenchimento cartas'!$M:$M,MATCH($Z$1,'preenchimento cartas'!$H:$H,0))=0,"",INDEX('preenchimento cartas'!$M:$M,MATCH($Z$1,'preenchimento cartas'!$H:$H,0))),"")</f>
        <v/>
      </c>
      <c r="T29" s="198"/>
      <c r="U29" s="199"/>
      <c r="V29" s="200" t="s">
        <v>29</v>
      </c>
      <c r="W29" s="201"/>
      <c r="X29" s="94" t="str">
        <f>IFERROR(IF(INDEX('preenchimento cartas'!$N:$N,MATCH($Z$1,'preenchimento cartas'!$H:$H,0))=0,"",INDEX('preenchimento cartas'!$N:$N,MATCH($Z$1,'preenchimento cartas'!$H:$H,0))),"")</f>
        <v/>
      </c>
      <c r="Y29" s="174"/>
      <c r="Z29" s="175"/>
      <c r="AA29" s="178"/>
      <c r="AB29" s="179"/>
    </row>
    <row r="30" spans="1:82" ht="11.4" customHeight="1" x14ac:dyDescent="0.3">
      <c r="G30" s="4"/>
      <c r="O30" s="6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</row>
    <row r="31" spans="1:82" ht="37.799999999999997" customHeight="1" x14ac:dyDescent="0.3">
      <c r="A31" s="90">
        <f>IFERROR(IF(INDEX('preenchimento cartas'!$G:$G,MATCH('carta de competição'!$Z$1,'preenchimento cartas'!$H:$H,0))="",0,INDEX('preenchimento cartas'!$G:$G,MATCH('carta de competição'!$Z$1,'preenchimento cartas'!$H:$H,0))),0)</f>
        <v>0</v>
      </c>
      <c r="B31" s="121" t="str">
        <f>IFERROR(IF(INDEX('preenchimento cartas'!$Q:$Q,MATCH('carta de competição'!$Z$1,'preenchimento cartas'!$H:$H,0))&amp;" - "&amp;INDEX('preenchimento cartas'!$R:$R,MATCH('carta de competição'!$Z$1,'preenchimento cartas'!$H:$H,0))=" - ","",INDEX('preenchimento cartas'!$Q:$Q,MATCH('carta de competição'!$Z$1,'preenchimento cartas'!$H:$H,0))&amp;" - "&amp;INDEX('preenchimento cartas'!$R:$R,MATCH('carta de competição'!$Z$1,'preenchimento cartas'!$H:$H,0))),"")</f>
        <v/>
      </c>
      <c r="C31" s="122"/>
      <c r="D31" s="82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4"/>
      <c r="T31" s="3"/>
      <c r="U31" s="204" t="s">
        <v>9</v>
      </c>
      <c r="V31" s="205"/>
      <c r="W31" s="205"/>
      <c r="X31" s="205"/>
      <c r="Y31" s="205"/>
      <c r="Z31" s="205"/>
      <c r="AA31" s="113" t="s">
        <v>177</v>
      </c>
      <c r="AB31" s="95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6"/>
      <c r="AW31" s="20"/>
    </row>
    <row r="32" spans="1:82" ht="37.799999999999997" customHeight="1" x14ac:dyDescent="0.3">
      <c r="A32" s="5"/>
      <c r="B32" s="123"/>
      <c r="C32" s="124"/>
      <c r="D32" s="73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6"/>
      <c r="T32" s="3"/>
      <c r="U32" s="147" t="s">
        <v>157</v>
      </c>
      <c r="V32" s="148"/>
      <c r="W32" s="148"/>
      <c r="X32" s="148"/>
      <c r="Y32" s="148"/>
      <c r="Z32" s="148"/>
      <c r="AA32" s="32">
        <v>0.1</v>
      </c>
      <c r="AB32" s="21"/>
      <c r="AC32" s="7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6"/>
      <c r="AW32" s="20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</row>
    <row r="33" spans="1:82" ht="37.799999999999997" customHeight="1" x14ac:dyDescent="0.3">
      <c r="A33" s="5"/>
      <c r="B33" s="123"/>
      <c r="C33" s="124"/>
      <c r="D33" s="73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6"/>
      <c r="T33" s="3"/>
      <c r="U33" s="141" t="s">
        <v>155</v>
      </c>
      <c r="V33" s="142"/>
      <c r="W33" s="142"/>
      <c r="X33" s="142"/>
      <c r="Y33" s="142"/>
      <c r="Z33" s="142"/>
      <c r="AA33" s="33">
        <v>0.1</v>
      </c>
      <c r="AB33" s="22"/>
      <c r="AC33" s="7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6"/>
      <c r="AW33" s="20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</row>
    <row r="34" spans="1:82" s="5" customFormat="1" ht="37.799999999999997" customHeight="1" x14ac:dyDescent="0.3">
      <c r="A34" s="7"/>
      <c r="B34" s="123"/>
      <c r="C34" s="124"/>
      <c r="D34" s="73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6"/>
      <c r="T34" s="3"/>
      <c r="U34" s="141" t="s">
        <v>158</v>
      </c>
      <c r="V34" s="142"/>
      <c r="W34" s="142"/>
      <c r="X34" s="142"/>
      <c r="Y34" s="142"/>
      <c r="Z34" s="142"/>
      <c r="AA34" s="33">
        <v>0.2</v>
      </c>
      <c r="AB34" s="76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W34" s="20"/>
    </row>
    <row r="35" spans="1:82" s="5" customFormat="1" ht="37.799999999999997" customHeight="1" x14ac:dyDescent="0.3">
      <c r="A35" s="7"/>
      <c r="B35" s="123"/>
      <c r="C35" s="124"/>
      <c r="D35" s="73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6"/>
      <c r="T35" s="3"/>
      <c r="U35" s="141" t="s">
        <v>159</v>
      </c>
      <c r="V35" s="142"/>
      <c r="W35" s="142"/>
      <c r="X35" s="142"/>
      <c r="Y35" s="142"/>
      <c r="Z35" s="142"/>
      <c r="AA35" s="33">
        <v>0.3</v>
      </c>
      <c r="AB35" s="22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W35" s="20"/>
    </row>
    <row r="36" spans="1:82" s="5" customFormat="1" ht="37.799999999999997" customHeight="1" thickBot="1" x14ac:dyDescent="0.35">
      <c r="A36" s="7"/>
      <c r="B36" s="123"/>
      <c r="C36" s="124"/>
      <c r="D36" s="73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6"/>
      <c r="T36" s="3"/>
      <c r="U36" s="141" t="s">
        <v>163</v>
      </c>
      <c r="V36" s="142"/>
      <c r="W36" s="142"/>
      <c r="X36" s="142"/>
      <c r="Y36" s="142"/>
      <c r="Z36" s="142"/>
      <c r="AA36" s="33">
        <v>0.2</v>
      </c>
      <c r="AB36" s="22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W36" s="20"/>
    </row>
    <row r="37" spans="1:82" ht="37.799999999999997" customHeight="1" x14ac:dyDescent="0.3">
      <c r="B37" s="131" t="s">
        <v>12</v>
      </c>
      <c r="C37" s="131"/>
      <c r="D37" s="73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6"/>
      <c r="T37" s="3"/>
      <c r="U37" s="141" t="s">
        <v>164</v>
      </c>
      <c r="V37" s="142"/>
      <c r="W37" s="142"/>
      <c r="X37" s="142"/>
      <c r="Y37" s="142"/>
      <c r="Z37" s="142"/>
      <c r="AA37" s="33">
        <v>0.4</v>
      </c>
      <c r="AB37" s="22"/>
      <c r="AC37" s="7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U37" s="20"/>
      <c r="AV37" s="20"/>
      <c r="AW37" s="20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</row>
    <row r="38" spans="1:82" ht="37.799999999999997" customHeight="1" x14ac:dyDescent="0.3">
      <c r="B38" s="132" t="str">
        <f>IFERROR(INDEX('preenchimento cartas'!$S:$S,MATCH('carta de competição'!$Z$1,'preenchimento cartas'!$H:$H,0)),"")</f>
        <v/>
      </c>
      <c r="C38" s="132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9"/>
      <c r="T38" s="3"/>
      <c r="U38" s="141" t="s">
        <v>162</v>
      </c>
      <c r="V38" s="142"/>
      <c r="W38" s="142"/>
      <c r="X38" s="142"/>
      <c r="Y38" s="142"/>
      <c r="Z38" s="142"/>
      <c r="AA38" s="33">
        <v>0.3</v>
      </c>
      <c r="AB38" s="66"/>
      <c r="AC38" s="7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U38" s="20"/>
      <c r="AV38" s="20"/>
      <c r="AW38" s="20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</row>
    <row r="39" spans="1:82" ht="37.799999999999997" customHeight="1" x14ac:dyDescent="0.3">
      <c r="B39" s="134" t="s">
        <v>1</v>
      </c>
      <c r="C39" s="135"/>
      <c r="D39" s="186"/>
      <c r="E39" s="186"/>
      <c r="F39" s="80" t="s">
        <v>30</v>
      </c>
      <c r="G39" s="80" t="s">
        <v>2</v>
      </c>
      <c r="H39" s="80" t="s">
        <v>10</v>
      </c>
      <c r="I39" s="80" t="s">
        <v>11</v>
      </c>
      <c r="J39" s="81" t="s">
        <v>3</v>
      </c>
      <c r="L39" s="189" t="s">
        <v>35</v>
      </c>
      <c r="M39" s="189"/>
      <c r="N39" s="189"/>
      <c r="O39" s="189"/>
      <c r="P39" s="189"/>
      <c r="Q39" s="189"/>
      <c r="R39" s="189"/>
      <c r="S39" s="189"/>
      <c r="U39" s="141" t="s">
        <v>156</v>
      </c>
      <c r="V39" s="142"/>
      <c r="W39" s="142"/>
      <c r="X39" s="142"/>
      <c r="Y39" s="142"/>
      <c r="Z39" s="142"/>
      <c r="AA39" s="33">
        <v>0.5</v>
      </c>
      <c r="AB39" s="66"/>
      <c r="AC39" s="7"/>
      <c r="AD39" s="7"/>
      <c r="AE39" s="7"/>
      <c r="AF39" s="7"/>
      <c r="AG39" s="7"/>
      <c r="AH39" s="7"/>
      <c r="AI39" s="7"/>
      <c r="AJ39" s="7"/>
      <c r="AK39" s="7"/>
      <c r="AL39" s="11"/>
      <c r="AM39" s="11"/>
      <c r="AN39" s="11"/>
      <c r="AO39" s="11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</row>
    <row r="40" spans="1:82" ht="37.799999999999997" customHeight="1" x14ac:dyDescent="0.3">
      <c r="B40" s="187"/>
      <c r="C40" s="188"/>
      <c r="D40" s="188"/>
      <c r="E40" s="188"/>
      <c r="F40" s="74">
        <v>2.5</v>
      </c>
      <c r="G40" s="74">
        <v>2</v>
      </c>
      <c r="H40" s="74">
        <v>1.5</v>
      </c>
      <c r="I40" s="74">
        <v>1</v>
      </c>
      <c r="J40" s="75">
        <v>0.5</v>
      </c>
      <c r="L40" s="144" t="s">
        <v>16</v>
      </c>
      <c r="M40" s="145"/>
      <c r="N40" s="144" t="s">
        <v>17</v>
      </c>
      <c r="O40" s="190"/>
      <c r="P40" s="144" t="s">
        <v>18</v>
      </c>
      <c r="Q40" s="190"/>
      <c r="R40" s="191" t="s">
        <v>182</v>
      </c>
      <c r="S40" s="192"/>
      <c r="U40" s="141" t="s">
        <v>160</v>
      </c>
      <c r="V40" s="142"/>
      <c r="W40" s="142"/>
      <c r="X40" s="142"/>
      <c r="Y40" s="142"/>
      <c r="Z40" s="142"/>
      <c r="AA40" s="33">
        <v>1</v>
      </c>
      <c r="AB40" s="22"/>
      <c r="AC40" s="7"/>
      <c r="AD40" s="7"/>
      <c r="AE40" s="7"/>
      <c r="AF40" s="7"/>
      <c r="AG40" s="7"/>
      <c r="AH40" s="7"/>
      <c r="AI40" s="7"/>
      <c r="AJ40" s="7"/>
      <c r="AK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</row>
    <row r="41" spans="1:82" ht="37.799999999999997" customHeight="1" x14ac:dyDescent="0.3">
      <c r="B41" s="193" t="s">
        <v>165</v>
      </c>
      <c r="C41" s="194"/>
      <c r="D41" s="194"/>
      <c r="E41" s="195"/>
      <c r="F41" s="29"/>
      <c r="G41" s="30"/>
      <c r="H41" s="30"/>
      <c r="I41" s="30"/>
      <c r="J41" s="31"/>
      <c r="L41" s="144"/>
      <c r="M41" s="145"/>
      <c r="N41" s="144"/>
      <c r="O41" s="190"/>
      <c r="P41" s="144"/>
      <c r="Q41" s="190"/>
      <c r="R41" s="191"/>
      <c r="S41" s="192"/>
      <c r="U41" s="141" t="s">
        <v>161</v>
      </c>
      <c r="V41" s="142"/>
      <c r="W41" s="142"/>
      <c r="X41" s="142"/>
      <c r="Y41" s="142"/>
      <c r="Z41" s="142"/>
      <c r="AA41" s="33">
        <v>2</v>
      </c>
      <c r="AB41" s="67"/>
      <c r="AD41" s="7"/>
      <c r="AE41" s="7"/>
      <c r="AF41" s="7"/>
      <c r="AG41" s="7"/>
      <c r="AH41" s="7"/>
      <c r="AI41" s="7"/>
      <c r="AJ41" s="7"/>
      <c r="AK41" s="7"/>
    </row>
    <row r="42" spans="1:82" ht="37.799999999999997" customHeight="1" x14ac:dyDescent="0.3">
      <c r="B42" s="125" t="s">
        <v>166</v>
      </c>
      <c r="C42" s="126"/>
      <c r="D42" s="126"/>
      <c r="E42" s="127"/>
      <c r="F42" s="14"/>
      <c r="G42" s="15"/>
      <c r="H42" s="15"/>
      <c r="I42" s="15"/>
      <c r="J42" s="16"/>
      <c r="L42" s="144" t="s">
        <v>19</v>
      </c>
      <c r="M42" s="145"/>
      <c r="N42" s="144" t="s">
        <v>20</v>
      </c>
      <c r="O42" s="206"/>
      <c r="P42" s="144" t="s">
        <v>21</v>
      </c>
      <c r="Q42" s="145"/>
      <c r="R42" s="207" t="s">
        <v>31</v>
      </c>
      <c r="S42" s="190"/>
      <c r="U42" s="119" t="s">
        <v>34</v>
      </c>
      <c r="V42" s="120"/>
      <c r="W42" s="120"/>
      <c r="X42" s="120"/>
      <c r="Y42" s="120"/>
      <c r="Z42" s="120"/>
      <c r="AA42" s="34">
        <v>5</v>
      </c>
      <c r="AB42" s="68"/>
      <c r="AD42" s="7"/>
      <c r="AE42" s="7"/>
      <c r="AF42" s="7"/>
      <c r="AG42" s="7"/>
      <c r="AH42" s="7"/>
      <c r="AI42" s="7"/>
      <c r="AJ42" s="7"/>
      <c r="AK42" s="7"/>
    </row>
    <row r="43" spans="1:82" ht="37.799999999999997" customHeight="1" x14ac:dyDescent="0.3">
      <c r="B43" s="128" t="s">
        <v>167</v>
      </c>
      <c r="C43" s="129"/>
      <c r="D43" s="129"/>
      <c r="E43" s="130"/>
      <c r="F43" s="14"/>
      <c r="G43" s="15"/>
      <c r="H43" s="15"/>
      <c r="I43" s="15"/>
      <c r="J43" s="16"/>
      <c r="L43" s="144"/>
      <c r="M43" s="145"/>
      <c r="N43" s="144"/>
      <c r="O43" s="206"/>
      <c r="P43" s="144"/>
      <c r="Q43" s="145"/>
      <c r="R43" s="207"/>
      <c r="S43" s="190"/>
      <c r="AD43" s="7"/>
      <c r="AE43" s="7"/>
      <c r="AF43" s="7"/>
      <c r="AG43" s="7"/>
      <c r="AH43" s="7"/>
      <c r="AI43" s="7"/>
      <c r="AJ43" s="7"/>
      <c r="AK43" s="7"/>
    </row>
    <row r="44" spans="1:82" ht="37.799999999999997" customHeight="1" x14ac:dyDescent="0.3">
      <c r="B44" s="116" t="s">
        <v>168</v>
      </c>
      <c r="C44" s="117"/>
      <c r="D44" s="117"/>
      <c r="E44" s="118"/>
      <c r="F44" s="17"/>
      <c r="G44" s="18"/>
      <c r="H44" s="18"/>
      <c r="I44" s="18"/>
      <c r="J44" s="19"/>
      <c r="AD44" s="7"/>
      <c r="AE44" s="7"/>
      <c r="AF44" s="7"/>
      <c r="AG44" s="7"/>
      <c r="AH44" s="7"/>
      <c r="AI44" s="7"/>
      <c r="AJ44" s="7"/>
      <c r="AK44" s="7"/>
    </row>
    <row r="45" spans="1:82" ht="19.8" customHeight="1" x14ac:dyDescent="0.3">
      <c r="B45" s="77"/>
      <c r="C45" s="77"/>
      <c r="D45" s="77"/>
      <c r="E45" s="78"/>
      <c r="F45" s="79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82" ht="19.8" customHeight="1" x14ac:dyDescent="0.3"/>
    <row r="47" spans="1:82" s="11" customFormat="1" ht="45.6" customHeight="1" x14ac:dyDescent="0.3">
      <c r="B47" s="8"/>
      <c r="C47" s="8"/>
      <c r="D47" s="8"/>
      <c r="E47" s="8"/>
      <c r="F47" s="8"/>
      <c r="H47" s="146" t="s">
        <v>154</v>
      </c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43"/>
      <c r="BJ47" s="155"/>
    </row>
    <row r="48" spans="1:82" s="11" customFormat="1" ht="37.200000000000003" customHeight="1" x14ac:dyDescent="0.3">
      <c r="B48" s="8"/>
      <c r="C48" s="8"/>
      <c r="D48" s="8"/>
      <c r="E48" s="8"/>
      <c r="F48" s="8"/>
      <c r="G48" s="9"/>
      <c r="H48" s="156" t="s">
        <v>13</v>
      </c>
      <c r="I48" s="157"/>
      <c r="J48" s="158" t="str">
        <f>IF(G51="","",IF('preenchimento cartas'!$M$4="","",'preenchimento cartas'!$M$4))</f>
        <v/>
      </c>
      <c r="K48" s="158"/>
      <c r="L48" s="158"/>
      <c r="M48" s="158"/>
      <c r="N48" s="158"/>
      <c r="O48" s="158"/>
      <c r="P48" s="157" t="s">
        <v>22</v>
      </c>
      <c r="Q48" s="157"/>
      <c r="R48" s="159" t="str">
        <f>IF(G51="","",IF('preenchimento cartas'!$R$4="","",'preenchimento cartas'!$R$4))</f>
        <v/>
      </c>
      <c r="S48" s="159"/>
      <c r="T48" s="159"/>
      <c r="U48" s="159"/>
      <c r="V48" s="159"/>
      <c r="W48" s="159"/>
      <c r="X48" s="160"/>
      <c r="Y48" s="161" t="s">
        <v>23</v>
      </c>
      <c r="Z48" s="162"/>
      <c r="AA48" s="163" t="str">
        <f>IFERROR(IF(INDEX('preenchimento cartas'!$I:$I,MATCH($Z$1,'preenchimento cartas'!$H:$H,0))=0,"",INDEX('preenchimento cartas'!$I:$I,MATCH($Z$1,'preenchimento cartas'!$H:$H,0))),"")</f>
        <v/>
      </c>
      <c r="AB48" s="164"/>
      <c r="AE48" s="38"/>
      <c r="BJ48" s="155"/>
    </row>
    <row r="49" spans="1:82" s="11" customFormat="1" ht="37.200000000000003" customHeight="1" x14ac:dyDescent="0.35">
      <c r="B49" s="165" t="str">
        <f>'preenchimento cartas'!$H$6</f>
        <v xml:space="preserve">  José Emanuel Rocha -2011-2021</v>
      </c>
      <c r="C49" s="165"/>
      <c r="D49" s="165"/>
      <c r="E49" s="165"/>
      <c r="F49" s="165"/>
      <c r="G49" s="64"/>
      <c r="H49" s="167" t="s">
        <v>28</v>
      </c>
      <c r="I49" s="168"/>
      <c r="J49" s="169" t="str">
        <f>IF(G51="","",IF('preenchimento cartas'!$M$5="","",'preenchimento cartas'!$M$5))</f>
        <v/>
      </c>
      <c r="K49" s="169"/>
      <c r="L49" s="169"/>
      <c r="M49" s="169"/>
      <c r="N49" s="169"/>
      <c r="O49" s="169"/>
      <c r="P49" s="168" t="s">
        <v>24</v>
      </c>
      <c r="Q49" s="168"/>
      <c r="R49" s="170" t="str">
        <f>IF(G51="","",IF('preenchimento cartas'!$R$5="","",'preenchimento cartas'!$R$5))</f>
        <v/>
      </c>
      <c r="S49" s="170"/>
      <c r="T49" s="170"/>
      <c r="U49" s="170"/>
      <c r="V49" s="170"/>
      <c r="W49" s="170"/>
      <c r="X49" s="171"/>
      <c r="Y49" s="172" t="s">
        <v>25</v>
      </c>
      <c r="Z49" s="173"/>
      <c r="AA49" s="176" t="str">
        <f>IFERROR(IF(INDEX('preenchimento cartas'!$J:$J,MATCH($Z$1,'preenchimento cartas'!$H:$H,0))=0,"",INDEX('preenchimento cartas'!$J:$J,MATCH($Z$1,'preenchimento cartas'!$H:$H,0))),"")</f>
        <v/>
      </c>
      <c r="AB49" s="177"/>
      <c r="BJ49" s="155"/>
    </row>
    <row r="50" spans="1:82" s="11" customFormat="1" ht="11.4" customHeight="1" x14ac:dyDescent="0.35">
      <c r="B50" s="166"/>
      <c r="C50" s="166"/>
      <c r="D50" s="166"/>
      <c r="E50" s="166"/>
      <c r="F50" s="166"/>
      <c r="G50" s="65"/>
      <c r="H50" s="65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72"/>
      <c r="Z50" s="173"/>
      <c r="AA50" s="176"/>
      <c r="AB50" s="177"/>
      <c r="BJ50" s="44"/>
    </row>
    <row r="51" spans="1:82" s="11" customFormat="1" ht="37.200000000000003" customHeight="1" x14ac:dyDescent="0.3">
      <c r="B51" s="180" t="s">
        <v>7</v>
      </c>
      <c r="C51" s="181"/>
      <c r="D51" s="181"/>
      <c r="E51" s="182"/>
      <c r="F51" s="182"/>
      <c r="G51" s="183" t="str">
        <f>IFERROR(IF(INDEX('preenchimento cartas'!$K:$K,MATCH($Z$1,'preenchimento cartas'!$H:$H,0))=0,"",INDEX('preenchimento cartas'!$K:$K,MATCH($Z$1,'preenchimento cartas'!$H:$H,0))),"")</f>
        <v/>
      </c>
      <c r="H51" s="184"/>
      <c r="I51" s="184"/>
      <c r="J51" s="184"/>
      <c r="K51" s="184"/>
      <c r="L51" s="184"/>
      <c r="M51" s="184"/>
      <c r="N51" s="184"/>
      <c r="O51" s="184"/>
      <c r="P51" s="185"/>
      <c r="Q51" s="196" t="s">
        <v>14</v>
      </c>
      <c r="R51" s="196"/>
      <c r="S51" s="197" t="str">
        <f>IFERROR(IF(INDEX('preenchimento cartas'!$M:$M,MATCH($Z$1,'preenchimento cartas'!$H:$H,0))=0,"",INDEX('preenchimento cartas'!$M:$M,MATCH($Z$1,'preenchimento cartas'!$H:$H,0))),"")</f>
        <v/>
      </c>
      <c r="T51" s="198"/>
      <c r="U51" s="199"/>
      <c r="V51" s="200" t="s">
        <v>29</v>
      </c>
      <c r="W51" s="201"/>
      <c r="X51" s="94" t="str">
        <f>IFERROR(IF(INDEX('preenchimento cartas'!$N:$N,MATCH($Z$1,'preenchimento cartas'!$H:$H,0))=0,"",INDEX('preenchimento cartas'!$N:$N,MATCH($Z$1,'preenchimento cartas'!$H:$H,0))),"")</f>
        <v/>
      </c>
      <c r="Y51" s="174"/>
      <c r="Z51" s="175"/>
      <c r="AA51" s="178"/>
      <c r="AB51" s="179"/>
    </row>
    <row r="52" spans="1:82" ht="11.4" customHeight="1" x14ac:dyDescent="0.3">
      <c r="G52" s="4"/>
      <c r="O52" s="6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</row>
    <row r="53" spans="1:82" ht="37.799999999999997" customHeight="1" x14ac:dyDescent="0.3">
      <c r="A53" s="90">
        <f>IFERROR(IF(INDEX('preenchimento cartas'!$E:$E,MATCH('carta de competição'!$Z$1,'preenchimento cartas'!$H:$H,0))="",0,INDEX('preenchimento cartas'!$E:$E,MATCH('carta de competição'!$Z$1,'preenchimento cartas'!$H:$H,0))),0)</f>
        <v>0</v>
      </c>
      <c r="B53" s="121" t="str">
        <f>IFERROR(IF(INDEX('preenchimento cartas'!$T:$T,MATCH('carta de competição'!$Z$1,'preenchimento cartas'!$H:$H,0))=0,"",INDEX('preenchimento cartas'!$T:$T,MATCH('carta de competição'!$Z$1,'preenchimento cartas'!$H:$H,0))),"")</f>
        <v/>
      </c>
      <c r="C53" s="122"/>
      <c r="D53" s="149" t="s">
        <v>124</v>
      </c>
      <c r="E53" s="150"/>
      <c r="F53" s="150"/>
      <c r="G53" s="150"/>
      <c r="H53" s="150"/>
      <c r="I53" s="150"/>
      <c r="J53" s="151"/>
      <c r="K53" s="121" t="str">
        <f>IFERROR(IF(INDEX('preenchimento cartas'!$V:$V,MATCH('carta de competição'!$Z$1,'preenchimento cartas'!$H:$H,0))=0,"",INDEX('preenchimento cartas'!$V:$V,MATCH('carta de competição'!$Z$1,'preenchimento cartas'!$H:$H,0))),"")</f>
        <v/>
      </c>
      <c r="L53" s="122"/>
      <c r="M53" s="149" t="s">
        <v>125</v>
      </c>
      <c r="N53" s="150"/>
      <c r="O53" s="150"/>
      <c r="P53" s="150"/>
      <c r="Q53" s="150"/>
      <c r="R53" s="150"/>
      <c r="S53" s="151"/>
      <c r="T53" s="204" t="s">
        <v>9</v>
      </c>
      <c r="U53" s="205"/>
      <c r="V53" s="205"/>
      <c r="W53" s="205"/>
      <c r="X53" s="205"/>
      <c r="Y53" s="205"/>
      <c r="Z53" s="111" t="s">
        <v>177</v>
      </c>
      <c r="AA53" s="110" t="s">
        <v>180</v>
      </c>
      <c r="AB53" s="51" t="s">
        <v>181</v>
      </c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6"/>
      <c r="AW53" s="20"/>
    </row>
    <row r="54" spans="1:82" ht="37.799999999999997" customHeight="1" x14ac:dyDescent="0.3">
      <c r="A54" s="90">
        <f>IFERROR(IF(INDEX('preenchimento cartas'!$F:$F,MATCH('carta de competição'!$Z$1,'preenchimento cartas'!$H:$H,0))="",0,INDEX('preenchimento cartas'!$F:$F,MATCH('carta de competição'!$Z$1,'preenchimento cartas'!$H:$H,0))),0)</f>
        <v>0</v>
      </c>
      <c r="B54" s="123"/>
      <c r="C54" s="124"/>
      <c r="D54" s="152"/>
      <c r="E54" s="153"/>
      <c r="F54" s="153"/>
      <c r="G54" s="153"/>
      <c r="H54" s="153"/>
      <c r="I54" s="153"/>
      <c r="J54" s="154"/>
      <c r="K54" s="123"/>
      <c r="L54" s="124"/>
      <c r="M54" s="152"/>
      <c r="N54" s="153"/>
      <c r="O54" s="153"/>
      <c r="P54" s="153"/>
      <c r="Q54" s="153"/>
      <c r="R54" s="153"/>
      <c r="S54" s="154"/>
      <c r="T54" s="147" t="s">
        <v>157</v>
      </c>
      <c r="U54" s="148"/>
      <c r="V54" s="148"/>
      <c r="W54" s="148"/>
      <c r="X54" s="148"/>
      <c r="Y54" s="148"/>
      <c r="Z54" s="102">
        <v>0.1</v>
      </c>
      <c r="AA54" s="105"/>
      <c r="AB54" s="21"/>
      <c r="AC54" s="7"/>
      <c r="AD54" s="11"/>
      <c r="AE54" s="11"/>
      <c r="AN54" s="11"/>
      <c r="AO54" s="11"/>
      <c r="AP54" s="6"/>
      <c r="AW54" s="20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</row>
    <row r="55" spans="1:82" ht="37.799999999999997" customHeight="1" x14ac:dyDescent="0.3">
      <c r="A55" s="5"/>
      <c r="B55" s="123"/>
      <c r="C55" s="124"/>
      <c r="D55" s="82"/>
      <c r="E55" s="83"/>
      <c r="F55" s="83"/>
      <c r="G55" s="83"/>
      <c r="H55" s="83"/>
      <c r="I55" s="83"/>
      <c r="J55" s="84"/>
      <c r="K55" s="123"/>
      <c r="L55" s="124"/>
      <c r="M55" s="82"/>
      <c r="N55" s="83"/>
      <c r="O55" s="83"/>
      <c r="P55" s="83"/>
      <c r="Q55" s="83"/>
      <c r="R55" s="83"/>
      <c r="S55" s="84"/>
      <c r="T55" s="141" t="s">
        <v>159</v>
      </c>
      <c r="U55" s="142"/>
      <c r="V55" s="142"/>
      <c r="W55" s="142"/>
      <c r="X55" s="142"/>
      <c r="Y55" s="142"/>
      <c r="Z55" s="103">
        <v>0.3</v>
      </c>
      <c r="AA55" s="106"/>
      <c r="AB55" s="22"/>
      <c r="AC55" s="7"/>
      <c r="AD55" s="11"/>
      <c r="AE55" s="11"/>
      <c r="AN55" s="11"/>
      <c r="AO55" s="11"/>
      <c r="AP55" s="6"/>
      <c r="AW55" s="20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</row>
    <row r="56" spans="1:82" s="5" customFormat="1" ht="37.799999999999997" customHeight="1" x14ac:dyDescent="0.3">
      <c r="A56" s="7"/>
      <c r="B56" s="123"/>
      <c r="C56" s="124"/>
      <c r="D56" s="73"/>
      <c r="E56" s="85"/>
      <c r="F56" s="85"/>
      <c r="G56" s="85"/>
      <c r="H56" s="85"/>
      <c r="I56" s="85"/>
      <c r="J56" s="86"/>
      <c r="K56" s="123"/>
      <c r="L56" s="124"/>
      <c r="M56" s="73"/>
      <c r="N56" s="85"/>
      <c r="O56" s="85"/>
      <c r="P56" s="85"/>
      <c r="Q56" s="85"/>
      <c r="R56" s="85"/>
      <c r="S56" s="86"/>
      <c r="T56" s="141" t="s">
        <v>156</v>
      </c>
      <c r="U56" s="142"/>
      <c r="V56" s="142"/>
      <c r="W56" s="142"/>
      <c r="X56" s="142"/>
      <c r="Y56" s="142"/>
      <c r="Z56" s="103">
        <v>0.5</v>
      </c>
      <c r="AA56" s="107"/>
      <c r="AB56" s="66"/>
      <c r="AD56" s="11"/>
      <c r="AE56" s="11"/>
      <c r="AN56" s="11"/>
      <c r="AO56" s="11"/>
      <c r="AW56" s="20"/>
    </row>
    <row r="57" spans="1:82" s="5" customFormat="1" ht="37.799999999999997" customHeight="1" x14ac:dyDescent="0.3">
      <c r="A57" s="7"/>
      <c r="B57" s="123"/>
      <c r="C57" s="124"/>
      <c r="D57" s="73"/>
      <c r="E57" s="85"/>
      <c r="F57" s="85"/>
      <c r="G57" s="85"/>
      <c r="H57" s="85"/>
      <c r="I57" s="85"/>
      <c r="J57" s="86"/>
      <c r="K57" s="123"/>
      <c r="L57" s="124"/>
      <c r="M57" s="73"/>
      <c r="N57" s="85"/>
      <c r="O57" s="85"/>
      <c r="P57" s="85"/>
      <c r="Q57" s="85"/>
      <c r="R57" s="85"/>
      <c r="S57" s="86"/>
      <c r="T57" s="141" t="s">
        <v>160</v>
      </c>
      <c r="U57" s="142"/>
      <c r="V57" s="142"/>
      <c r="W57" s="142"/>
      <c r="X57" s="142"/>
      <c r="Y57" s="142"/>
      <c r="Z57" s="103">
        <v>1</v>
      </c>
      <c r="AA57" s="106"/>
      <c r="AB57" s="22"/>
      <c r="AD57" s="11"/>
      <c r="AE57" s="11"/>
      <c r="AN57" s="11"/>
      <c r="AO57" s="11"/>
      <c r="AW57" s="20"/>
    </row>
    <row r="58" spans="1:82" s="5" customFormat="1" ht="41.4" customHeight="1" thickBot="1" x14ac:dyDescent="0.35">
      <c r="A58" s="7"/>
      <c r="B58" s="123"/>
      <c r="C58" s="124"/>
      <c r="D58" s="73"/>
      <c r="E58" s="85"/>
      <c r="F58" s="85"/>
      <c r="G58" s="85"/>
      <c r="H58" s="85"/>
      <c r="I58" s="85"/>
      <c r="J58" s="86"/>
      <c r="K58" s="123"/>
      <c r="L58" s="124"/>
      <c r="M58" s="73"/>
      <c r="N58" s="85"/>
      <c r="O58" s="85"/>
      <c r="P58" s="85"/>
      <c r="Q58" s="85"/>
      <c r="R58" s="85"/>
      <c r="S58" s="86"/>
      <c r="T58" s="141" t="s">
        <v>161</v>
      </c>
      <c r="U58" s="142"/>
      <c r="V58" s="142"/>
      <c r="W58" s="142"/>
      <c r="X58" s="142"/>
      <c r="Y58" s="142"/>
      <c r="Z58" s="103">
        <v>2</v>
      </c>
      <c r="AA58" s="108"/>
      <c r="AB58" s="67"/>
      <c r="AD58" s="11"/>
      <c r="AE58" s="11"/>
      <c r="AN58" s="11"/>
      <c r="AO58" s="11"/>
      <c r="AW58" s="20"/>
    </row>
    <row r="59" spans="1:82" ht="41.4" customHeight="1" x14ac:dyDescent="0.3">
      <c r="B59" s="131" t="s">
        <v>12</v>
      </c>
      <c r="C59" s="131"/>
      <c r="D59" s="73"/>
      <c r="E59" s="85"/>
      <c r="F59" s="85"/>
      <c r="G59" s="85"/>
      <c r="H59" s="85"/>
      <c r="I59" s="85"/>
      <c r="J59" s="86"/>
      <c r="K59" s="131" t="s">
        <v>12</v>
      </c>
      <c r="L59" s="131"/>
      <c r="M59" s="73"/>
      <c r="N59" s="85"/>
      <c r="O59" s="85"/>
      <c r="P59" s="85"/>
      <c r="Q59" s="85"/>
      <c r="R59" s="85"/>
      <c r="S59" s="86"/>
      <c r="T59" s="119" t="s">
        <v>34</v>
      </c>
      <c r="U59" s="120"/>
      <c r="V59" s="120"/>
      <c r="W59" s="120"/>
      <c r="X59" s="120"/>
      <c r="Y59" s="120"/>
      <c r="Z59" s="104">
        <v>5</v>
      </c>
      <c r="AA59" s="109"/>
      <c r="AB59" s="68"/>
      <c r="AC59" s="7"/>
      <c r="AD59" s="11"/>
      <c r="AE59" s="11"/>
      <c r="AN59" s="11"/>
      <c r="AO59" s="11"/>
      <c r="AU59" s="20"/>
      <c r="AV59" s="20"/>
      <c r="AW59" s="20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</row>
    <row r="60" spans="1:82" ht="41.4" customHeight="1" x14ac:dyDescent="0.3">
      <c r="B60" s="132" t="str">
        <f>IFERROR(INDEX('preenchimento cartas'!$U:$U,MATCH('carta de competição'!$Z$1,'preenchimento cartas'!$H:$H,0)),"")</f>
        <v/>
      </c>
      <c r="C60" s="132"/>
      <c r="D60" s="87"/>
      <c r="E60" s="88"/>
      <c r="F60" s="88"/>
      <c r="G60" s="88"/>
      <c r="H60" s="88"/>
      <c r="I60" s="88"/>
      <c r="J60" s="89"/>
      <c r="K60" s="132" t="str">
        <f>IFERROR(INDEX('preenchimento cartas'!$W:$W,MATCH('carta de competição'!$Z$1,'preenchimento cartas'!$H:$H,0)),"")</f>
        <v/>
      </c>
      <c r="L60" s="132"/>
      <c r="M60" s="87"/>
      <c r="N60" s="88"/>
      <c r="O60" s="88"/>
      <c r="P60" s="88"/>
      <c r="Q60" s="88"/>
      <c r="R60" s="88"/>
      <c r="S60" s="89"/>
      <c r="U60" s="140" t="s">
        <v>178</v>
      </c>
      <c r="V60" s="140"/>
      <c r="W60" s="140"/>
      <c r="X60" s="140"/>
      <c r="Y60" s="140"/>
      <c r="Z60" s="140"/>
      <c r="AA60" s="140"/>
      <c r="AB60" s="140"/>
      <c r="AC60" s="7"/>
      <c r="AD60" s="11"/>
      <c r="AE60" s="11"/>
      <c r="AN60" s="11"/>
      <c r="AO60" s="11"/>
      <c r="AU60" s="20"/>
      <c r="AV60" s="20"/>
      <c r="AW60" s="20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</row>
    <row r="61" spans="1:82" ht="41.4" customHeight="1" x14ac:dyDescent="0.3">
      <c r="B61" s="134" t="s">
        <v>1</v>
      </c>
      <c r="C61" s="135"/>
      <c r="D61" s="135"/>
      <c r="E61" s="136"/>
      <c r="F61" s="96" t="s">
        <v>30</v>
      </c>
      <c r="G61" s="69" t="s">
        <v>2</v>
      </c>
      <c r="H61" s="69" t="s">
        <v>10</v>
      </c>
      <c r="I61" s="69" t="s">
        <v>11</v>
      </c>
      <c r="J61" s="71" t="s">
        <v>3</v>
      </c>
      <c r="K61" s="134" t="s">
        <v>1</v>
      </c>
      <c r="L61" s="135"/>
      <c r="M61" s="135"/>
      <c r="N61" s="136"/>
      <c r="O61" s="96" t="s">
        <v>30</v>
      </c>
      <c r="P61" s="69" t="s">
        <v>2</v>
      </c>
      <c r="Q61" s="69" t="s">
        <v>10</v>
      </c>
      <c r="R61" s="69" t="s">
        <v>11</v>
      </c>
      <c r="S61" s="71" t="s">
        <v>3</v>
      </c>
      <c r="U61" s="98" t="s">
        <v>16</v>
      </c>
      <c r="V61" s="99"/>
      <c r="W61" s="98" t="s">
        <v>17</v>
      </c>
      <c r="X61" s="99"/>
      <c r="Y61" s="98" t="s">
        <v>18</v>
      </c>
      <c r="Z61" s="99"/>
      <c r="AA61" s="112" t="s">
        <v>182</v>
      </c>
      <c r="AB61" s="100"/>
      <c r="AC61" s="7"/>
      <c r="AD61" s="7"/>
      <c r="AE61" s="7"/>
      <c r="AN61" s="11"/>
      <c r="AO61" s="11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</row>
    <row r="62" spans="1:82" ht="41.4" customHeight="1" x14ac:dyDescent="0.3">
      <c r="B62" s="137"/>
      <c r="C62" s="138"/>
      <c r="D62" s="138"/>
      <c r="E62" s="139"/>
      <c r="F62" s="97">
        <v>2.5</v>
      </c>
      <c r="G62" s="70">
        <v>2</v>
      </c>
      <c r="H62" s="70">
        <v>1.5</v>
      </c>
      <c r="I62" s="70">
        <v>1</v>
      </c>
      <c r="J62" s="72">
        <v>0.5</v>
      </c>
      <c r="K62" s="137"/>
      <c r="L62" s="138"/>
      <c r="M62" s="138"/>
      <c r="N62" s="139"/>
      <c r="O62" s="97">
        <v>2.5</v>
      </c>
      <c r="P62" s="70">
        <v>2</v>
      </c>
      <c r="Q62" s="70">
        <v>1.5</v>
      </c>
      <c r="R62" s="70">
        <v>1</v>
      </c>
      <c r="S62" s="72">
        <v>0.5</v>
      </c>
      <c r="U62" s="98" t="s">
        <v>19</v>
      </c>
      <c r="V62" s="99"/>
      <c r="W62" s="98" t="s">
        <v>20</v>
      </c>
      <c r="X62" s="101"/>
      <c r="Y62" s="98" t="s">
        <v>21</v>
      </c>
      <c r="Z62" s="99"/>
      <c r="AA62" s="50" t="s">
        <v>31</v>
      </c>
      <c r="AB62" s="99"/>
      <c r="AC62" s="7"/>
      <c r="AD62" s="7"/>
      <c r="AE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</row>
    <row r="63" spans="1:82" ht="41.4" customHeight="1" x14ac:dyDescent="0.3">
      <c r="B63" s="125" t="s">
        <v>4</v>
      </c>
      <c r="C63" s="126"/>
      <c r="D63" s="126"/>
      <c r="E63" s="127"/>
      <c r="F63" s="14"/>
      <c r="G63" s="15"/>
      <c r="H63" s="15"/>
      <c r="I63" s="15"/>
      <c r="J63" s="16"/>
      <c r="K63" s="125" t="s">
        <v>4</v>
      </c>
      <c r="L63" s="126"/>
      <c r="M63" s="126"/>
      <c r="N63" s="127"/>
      <c r="O63" s="14"/>
      <c r="P63" s="15"/>
      <c r="Q63" s="15"/>
      <c r="R63" s="15"/>
      <c r="S63" s="16"/>
      <c r="AD63" s="7"/>
      <c r="AE63" s="7"/>
    </row>
    <row r="64" spans="1:82" ht="41.4" customHeight="1" x14ac:dyDescent="0.3">
      <c r="B64" s="125" t="s">
        <v>5</v>
      </c>
      <c r="C64" s="126"/>
      <c r="D64" s="126"/>
      <c r="E64" s="127"/>
      <c r="F64" s="14"/>
      <c r="G64" s="15"/>
      <c r="H64" s="15"/>
      <c r="I64" s="15"/>
      <c r="J64" s="16"/>
      <c r="K64" s="125" t="s">
        <v>5</v>
      </c>
      <c r="L64" s="126"/>
      <c r="M64" s="126"/>
      <c r="N64" s="127"/>
      <c r="O64" s="14"/>
      <c r="P64" s="15"/>
      <c r="Q64" s="15"/>
      <c r="R64" s="15"/>
      <c r="S64" s="16"/>
      <c r="U64" s="140" t="s">
        <v>179</v>
      </c>
      <c r="V64" s="140"/>
      <c r="W64" s="140"/>
      <c r="X64" s="140"/>
      <c r="Y64" s="140"/>
      <c r="Z64" s="140"/>
      <c r="AA64" s="140"/>
      <c r="AB64" s="140"/>
      <c r="AD64" s="7"/>
      <c r="AE64" s="7"/>
    </row>
    <row r="65" spans="2:82" ht="41.4" customHeight="1" x14ac:dyDescent="0.3">
      <c r="B65" s="128" t="s">
        <v>6</v>
      </c>
      <c r="C65" s="129"/>
      <c r="D65" s="129"/>
      <c r="E65" s="130"/>
      <c r="F65" s="14"/>
      <c r="G65" s="15"/>
      <c r="H65" s="15"/>
      <c r="I65" s="15"/>
      <c r="J65" s="16"/>
      <c r="K65" s="128" t="s">
        <v>6</v>
      </c>
      <c r="L65" s="129"/>
      <c r="M65" s="129"/>
      <c r="N65" s="130"/>
      <c r="O65" s="14"/>
      <c r="P65" s="15"/>
      <c r="Q65" s="15"/>
      <c r="R65" s="15"/>
      <c r="S65" s="16"/>
      <c r="U65" s="98" t="s">
        <v>16</v>
      </c>
      <c r="V65" s="99"/>
      <c r="W65" s="98" t="s">
        <v>17</v>
      </c>
      <c r="X65" s="99"/>
      <c r="Y65" s="98" t="s">
        <v>18</v>
      </c>
      <c r="Z65" s="99"/>
      <c r="AA65" s="112" t="s">
        <v>182</v>
      </c>
      <c r="AB65" s="100"/>
      <c r="BW65" s="7"/>
      <c r="BX65" s="7"/>
      <c r="BY65" s="7"/>
      <c r="BZ65" s="7"/>
      <c r="CA65" s="7"/>
      <c r="CB65" s="7"/>
      <c r="CC65" s="7"/>
      <c r="CD65" s="7"/>
    </row>
    <row r="66" spans="2:82" ht="41.4" customHeight="1" x14ac:dyDescent="0.3">
      <c r="B66" s="116" t="s">
        <v>168</v>
      </c>
      <c r="C66" s="117"/>
      <c r="D66" s="117"/>
      <c r="E66" s="118"/>
      <c r="F66" s="17"/>
      <c r="G66" s="18"/>
      <c r="H66" s="18"/>
      <c r="I66" s="18"/>
      <c r="J66" s="19"/>
      <c r="K66" s="116" t="s">
        <v>168</v>
      </c>
      <c r="L66" s="117"/>
      <c r="M66" s="117"/>
      <c r="N66" s="118"/>
      <c r="O66" s="17"/>
      <c r="P66" s="18"/>
      <c r="Q66" s="18"/>
      <c r="R66" s="18"/>
      <c r="S66" s="19"/>
      <c r="U66" s="98" t="s">
        <v>19</v>
      </c>
      <c r="V66" s="99"/>
      <c r="W66" s="98" t="s">
        <v>20</v>
      </c>
      <c r="X66" s="101"/>
      <c r="Y66" s="98" t="s">
        <v>21</v>
      </c>
      <c r="Z66" s="99"/>
      <c r="AA66" s="50" t="s">
        <v>31</v>
      </c>
      <c r="AB66" s="100"/>
      <c r="AD66" s="7"/>
      <c r="AE66" s="7"/>
    </row>
  </sheetData>
  <sheetProtection algorithmName="SHA-512" hashValue="oyGWh0d5oBq2XkmLzmlvUz0l0gNG3G+XfzK1UXgTSTONsSD+B5ngyGWOiwCKhnCK3U2wQn7wBaziiyXxXCIUFw==" saltValue="TLk04LVEUgGp16+xYdL0BQ==" spinCount="100000" sheet="1" objects="1" scenarios="1" selectLockedCells="1"/>
  <mergeCells count="165">
    <mergeCell ref="U31:Z31"/>
    <mergeCell ref="T53:Y53"/>
    <mergeCell ref="K61:N62"/>
    <mergeCell ref="K63:N63"/>
    <mergeCell ref="K64:N64"/>
    <mergeCell ref="K65:N65"/>
    <mergeCell ref="K66:N66"/>
    <mergeCell ref="U60:AB60"/>
    <mergeCell ref="M18:M19"/>
    <mergeCell ref="R20:R21"/>
    <mergeCell ref="S20:S21"/>
    <mergeCell ref="L18:L19"/>
    <mergeCell ref="N18:N19"/>
    <mergeCell ref="R18:R19"/>
    <mergeCell ref="S18:S19"/>
    <mergeCell ref="N20:N21"/>
    <mergeCell ref="P20:P21"/>
    <mergeCell ref="K59:L59"/>
    <mergeCell ref="K60:L60"/>
    <mergeCell ref="Q51:R51"/>
    <mergeCell ref="N42:N43"/>
    <mergeCell ref="BJ3:BJ5"/>
    <mergeCell ref="B7:F7"/>
    <mergeCell ref="V7:W7"/>
    <mergeCell ref="J4:O4"/>
    <mergeCell ref="J5:O5"/>
    <mergeCell ref="AA5:AB7"/>
    <mergeCell ref="AA4:AB4"/>
    <mergeCell ref="Q7:R7"/>
    <mergeCell ref="S7:U7"/>
    <mergeCell ref="H4:I4"/>
    <mergeCell ref="P5:Q5"/>
    <mergeCell ref="P4:Q4"/>
    <mergeCell ref="H3:AA3"/>
    <mergeCell ref="Y4:Z4"/>
    <mergeCell ref="Y5:Z7"/>
    <mergeCell ref="R4:X4"/>
    <mergeCell ref="B20:E20"/>
    <mergeCell ref="B21:E21"/>
    <mergeCell ref="B22:E22"/>
    <mergeCell ref="S51:U51"/>
    <mergeCell ref="V51:W51"/>
    <mergeCell ref="U32:Z32"/>
    <mergeCell ref="U33:Z33"/>
    <mergeCell ref="U34:Z34"/>
    <mergeCell ref="U35:Z35"/>
    <mergeCell ref="U36:Z36"/>
    <mergeCell ref="O42:O43"/>
    <mergeCell ref="P42:P43"/>
    <mergeCell ref="Q42:Q43"/>
    <mergeCell ref="R42:R43"/>
    <mergeCell ref="S42:S43"/>
    <mergeCell ref="H25:AA25"/>
    <mergeCell ref="L20:L21"/>
    <mergeCell ref="Q20:Q21"/>
    <mergeCell ref="O20:O21"/>
    <mergeCell ref="M20:M21"/>
    <mergeCell ref="B37:C37"/>
    <mergeCell ref="U37:Z37"/>
    <mergeCell ref="B38:C38"/>
    <mergeCell ref="U38:Z38"/>
    <mergeCell ref="B16:C16"/>
    <mergeCell ref="U10:Z10"/>
    <mergeCell ref="U11:Z11"/>
    <mergeCell ref="U13:Z13"/>
    <mergeCell ref="U19:Z19"/>
    <mergeCell ref="U16:Z16"/>
    <mergeCell ref="U18:Z18"/>
    <mergeCell ref="I2:Y2"/>
    <mergeCell ref="Z1:AB2"/>
    <mergeCell ref="R5:X5"/>
    <mergeCell ref="G7:P7"/>
    <mergeCell ref="H5:I5"/>
    <mergeCell ref="B5:F6"/>
    <mergeCell ref="B17:E18"/>
    <mergeCell ref="B19:E19"/>
    <mergeCell ref="U15:Z15"/>
    <mergeCell ref="U17:Z17"/>
    <mergeCell ref="L17:S17"/>
    <mergeCell ref="B15:C15"/>
    <mergeCell ref="P18:P19"/>
    <mergeCell ref="Q18:Q19"/>
    <mergeCell ref="O18:O19"/>
    <mergeCell ref="U9:Z9"/>
    <mergeCell ref="U14:Z14"/>
    <mergeCell ref="BJ25:BJ27"/>
    <mergeCell ref="H26:I26"/>
    <mergeCell ref="J26:O26"/>
    <mergeCell ref="P26:Q26"/>
    <mergeCell ref="R26:X26"/>
    <mergeCell ref="Y26:Z26"/>
    <mergeCell ref="AA26:AB26"/>
    <mergeCell ref="B27:F28"/>
    <mergeCell ref="H27:I27"/>
    <mergeCell ref="J27:O27"/>
    <mergeCell ref="P27:Q27"/>
    <mergeCell ref="R27:X27"/>
    <mergeCell ref="Y27:Z29"/>
    <mergeCell ref="AA27:AB29"/>
    <mergeCell ref="B29:F29"/>
    <mergeCell ref="G29:P29"/>
    <mergeCell ref="Q29:R29"/>
    <mergeCell ref="S29:U29"/>
    <mergeCell ref="V29:W29"/>
    <mergeCell ref="B39:E40"/>
    <mergeCell ref="L39:S39"/>
    <mergeCell ref="U39:Z39"/>
    <mergeCell ref="L40:L41"/>
    <mergeCell ref="M40:M41"/>
    <mergeCell ref="N40:N41"/>
    <mergeCell ref="O40:O41"/>
    <mergeCell ref="P40:P41"/>
    <mergeCell ref="Q40:Q41"/>
    <mergeCell ref="R40:R41"/>
    <mergeCell ref="S40:S41"/>
    <mergeCell ref="U40:Z40"/>
    <mergeCell ref="B41:E41"/>
    <mergeCell ref="U41:Z41"/>
    <mergeCell ref="B43:E43"/>
    <mergeCell ref="B44:E44"/>
    <mergeCell ref="H47:AA47"/>
    <mergeCell ref="T54:Y54"/>
    <mergeCell ref="T55:Y55"/>
    <mergeCell ref="D53:J54"/>
    <mergeCell ref="M53:S54"/>
    <mergeCell ref="BJ47:BJ49"/>
    <mergeCell ref="H48:I48"/>
    <mergeCell ref="J48:O48"/>
    <mergeCell ref="P48:Q48"/>
    <mergeCell ref="R48:X48"/>
    <mergeCell ref="Y48:Z48"/>
    <mergeCell ref="AA48:AB48"/>
    <mergeCell ref="B49:F50"/>
    <mergeCell ref="H49:I49"/>
    <mergeCell ref="J49:O49"/>
    <mergeCell ref="P49:Q49"/>
    <mergeCell ref="R49:X49"/>
    <mergeCell ref="Y49:Z51"/>
    <mergeCell ref="AA49:AB51"/>
    <mergeCell ref="B51:F51"/>
    <mergeCell ref="G51:P51"/>
    <mergeCell ref="B66:E66"/>
    <mergeCell ref="T59:Y59"/>
    <mergeCell ref="B53:C58"/>
    <mergeCell ref="K53:L58"/>
    <mergeCell ref="B64:E64"/>
    <mergeCell ref="B65:E65"/>
    <mergeCell ref="B59:C59"/>
    <mergeCell ref="B60:C60"/>
    <mergeCell ref="AE1:AN2"/>
    <mergeCell ref="B61:E62"/>
    <mergeCell ref="U64:AB64"/>
    <mergeCell ref="T56:Y56"/>
    <mergeCell ref="T57:Y57"/>
    <mergeCell ref="B63:E63"/>
    <mergeCell ref="T58:Y58"/>
    <mergeCell ref="B1:H2"/>
    <mergeCell ref="B31:C36"/>
    <mergeCell ref="B9:C14"/>
    <mergeCell ref="U20:Z20"/>
    <mergeCell ref="U12:Z12"/>
    <mergeCell ref="U42:Z42"/>
    <mergeCell ref="B42:E42"/>
    <mergeCell ref="L42:L43"/>
    <mergeCell ref="M42:M43"/>
  </mergeCells>
  <printOptions horizontalCentered="1"/>
  <pageMargins left="0" right="0" top="0" bottom="0" header="0.31496062992125984" footer="0.31496062992125984"/>
  <pageSetup paperSize="9" scale="36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xWindow="1124" yWindow="338" count="1">
        <x14:dataValidation type="list" allowBlank="1" showInputMessage="1" showErrorMessage="1" prompt="Selecionar de 1 a 25 a carta a imprimir" xr:uid="{257B121C-8791-4CDE-8F20-F4D23D9DA125}">
          <x14:formula1>
            <xm:f>dados!$E$2:$E$26</xm:f>
          </x14:formula1>
          <xm:sqref>Z1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61586-7D6E-4603-B79D-AC7EB5DBA50A}">
  <dimension ref="A1:AS33"/>
  <sheetViews>
    <sheetView showGridLines="0" showRowColHeaders="0" tabSelected="1" zoomScale="70" zoomScaleNormal="70" zoomScaleSheetLayoutView="70" workbookViewId="0">
      <pane ySplit="8" topLeftCell="A9" activePane="bottomLeft" state="frozen"/>
      <selection activeCell="H1" sqref="H1"/>
      <selection pane="bottomLeft" activeCell="M4" sqref="M4:P4"/>
    </sheetView>
  </sheetViews>
  <sheetFormatPr defaultRowHeight="14.4" x14ac:dyDescent="0.3"/>
  <cols>
    <col min="1" max="3" width="20.5546875" style="1" hidden="1" customWidth="1"/>
    <col min="4" max="7" width="24.21875" style="1" hidden="1" customWidth="1"/>
    <col min="8" max="8" width="7.88671875" style="2" bestFit="1" customWidth="1"/>
    <col min="9" max="9" width="9.109375" style="1" customWidth="1"/>
    <col min="10" max="10" width="14.6640625" style="1" customWidth="1"/>
    <col min="11" max="12" width="15.109375" style="1" customWidth="1"/>
    <col min="13" max="13" width="14.33203125" style="1" bestFit="1" customWidth="1"/>
    <col min="14" max="14" width="8" style="1" customWidth="1"/>
    <col min="15" max="15" width="11.33203125" style="37" bestFit="1" customWidth="1"/>
    <col min="16" max="16" width="5.6640625" style="36" bestFit="1" customWidth="1"/>
    <col min="17" max="17" width="15.33203125" style="37" bestFit="1" customWidth="1"/>
    <col min="18" max="18" width="6.88671875" style="1" bestFit="1" customWidth="1"/>
    <col min="19" max="19" width="5.44140625" style="37" bestFit="1" customWidth="1"/>
    <col min="20" max="20" width="10" style="1" bestFit="1" customWidth="1"/>
    <col min="21" max="21" width="5.44140625" style="37" bestFit="1" customWidth="1"/>
    <col min="22" max="22" width="10.109375" style="37" bestFit="1" customWidth="1"/>
    <col min="23" max="23" width="5.44140625" style="1" bestFit="1" customWidth="1"/>
    <col min="24" max="16384" width="8.88671875" style="1"/>
  </cols>
  <sheetData>
    <row r="1" spans="1:45" ht="48.6" customHeight="1" x14ac:dyDescent="0.3">
      <c r="H1" s="222" t="s">
        <v>153</v>
      </c>
      <c r="I1" s="222"/>
      <c r="J1" s="222"/>
      <c r="K1" s="222"/>
      <c r="L1" s="22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Y1" s="210" t="s">
        <v>8</v>
      </c>
      <c r="Z1" s="210"/>
      <c r="AA1" s="210"/>
      <c r="AB1" s="210"/>
      <c r="AC1" s="210"/>
      <c r="AD1" s="210"/>
      <c r="AE1" s="210"/>
      <c r="AF1" s="210"/>
    </row>
    <row r="2" spans="1:45" ht="39" customHeight="1" x14ac:dyDescent="0.3">
      <c r="H2" s="222"/>
      <c r="I2" s="222"/>
      <c r="J2" s="222"/>
      <c r="K2" s="222"/>
      <c r="L2" s="222"/>
      <c r="M2" s="40"/>
      <c r="N2" s="40"/>
      <c r="O2" s="40"/>
      <c r="P2" s="40"/>
      <c r="Q2" s="40"/>
      <c r="R2" s="41"/>
      <c r="S2" s="40"/>
      <c r="T2" s="41"/>
      <c r="U2" s="40"/>
      <c r="V2" s="41"/>
      <c r="W2" s="41"/>
      <c r="Y2" s="228" t="s">
        <v>183</v>
      </c>
      <c r="Z2" s="228"/>
      <c r="AA2" s="228"/>
      <c r="AB2" s="228"/>
      <c r="AC2" s="228"/>
      <c r="AD2" s="228"/>
      <c r="AE2" s="228"/>
      <c r="AF2" s="228"/>
    </row>
    <row r="3" spans="1:45" s="23" customFormat="1" ht="45.6" customHeight="1" x14ac:dyDescent="0.3">
      <c r="H3" s="54"/>
      <c r="I3" s="24"/>
      <c r="J3" s="24"/>
      <c r="L3" s="231" t="s">
        <v>61</v>
      </c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Y3" s="228"/>
      <c r="Z3" s="228"/>
      <c r="AA3" s="228"/>
      <c r="AB3" s="228"/>
      <c r="AC3" s="228"/>
      <c r="AD3" s="228"/>
      <c r="AE3" s="228"/>
      <c r="AF3" s="228"/>
      <c r="AS3" s="227" t="s">
        <v>15</v>
      </c>
    </row>
    <row r="4" spans="1:45" s="25" customFormat="1" ht="23.4" customHeight="1" x14ac:dyDescent="0.3">
      <c r="H4" s="55"/>
      <c r="I4" s="26"/>
      <c r="J4" s="26"/>
      <c r="L4" s="46" t="s">
        <v>13</v>
      </c>
      <c r="M4" s="229"/>
      <c r="N4" s="229"/>
      <c r="O4" s="229"/>
      <c r="P4" s="229"/>
      <c r="Q4" s="48" t="s">
        <v>22</v>
      </c>
      <c r="R4" s="229"/>
      <c r="S4" s="229"/>
      <c r="T4" s="229"/>
      <c r="U4" s="229"/>
      <c r="V4" s="229"/>
      <c r="W4" s="229"/>
      <c r="Y4" s="228"/>
      <c r="Z4" s="228"/>
      <c r="AA4" s="228"/>
      <c r="AB4" s="228"/>
      <c r="AC4" s="228"/>
      <c r="AD4" s="228"/>
      <c r="AE4" s="228"/>
      <c r="AF4" s="228"/>
      <c r="AS4" s="227"/>
    </row>
    <row r="5" spans="1:45" s="25" customFormat="1" ht="23.4" customHeight="1" x14ac:dyDescent="0.3">
      <c r="H5" s="56"/>
      <c r="L5" s="47" t="s">
        <v>28</v>
      </c>
      <c r="M5" s="221"/>
      <c r="N5" s="221"/>
      <c r="O5" s="221"/>
      <c r="P5" s="221"/>
      <c r="Q5" s="49" t="s">
        <v>24</v>
      </c>
      <c r="R5" s="230"/>
      <c r="S5" s="230"/>
      <c r="T5" s="230"/>
      <c r="U5" s="230"/>
      <c r="V5" s="230"/>
      <c r="W5" s="230"/>
      <c r="Y5" s="228"/>
      <c r="Z5" s="228"/>
      <c r="AA5" s="228"/>
      <c r="AB5" s="228"/>
      <c r="AC5" s="228"/>
      <c r="AD5" s="228"/>
      <c r="AE5" s="228"/>
      <c r="AF5" s="228"/>
      <c r="AS5" s="227"/>
    </row>
    <row r="6" spans="1:45" s="2" customFormat="1" ht="18" customHeight="1" x14ac:dyDescent="0.3">
      <c r="H6" s="211" t="s">
        <v>169</v>
      </c>
      <c r="I6" s="211"/>
      <c r="J6" s="211"/>
      <c r="K6" s="211"/>
      <c r="L6" s="62"/>
      <c r="O6" s="36"/>
      <c r="P6" s="36"/>
      <c r="Q6" s="36"/>
      <c r="S6" s="36"/>
      <c r="U6" s="36"/>
      <c r="V6" s="36"/>
      <c r="Y6" s="228"/>
      <c r="Z6" s="228"/>
      <c r="AA6" s="228"/>
      <c r="AB6" s="228"/>
      <c r="AC6" s="228"/>
      <c r="AD6" s="228"/>
      <c r="AE6" s="228"/>
      <c r="AF6" s="228"/>
    </row>
    <row r="7" spans="1:45" s="28" customFormat="1" ht="25.8" customHeight="1" x14ac:dyDescent="0.3">
      <c r="H7" s="212" t="s">
        <v>142</v>
      </c>
      <c r="I7" s="212" t="s">
        <v>23</v>
      </c>
      <c r="J7" s="212" t="s">
        <v>0</v>
      </c>
      <c r="K7" s="223" t="s">
        <v>7</v>
      </c>
      <c r="L7" s="224"/>
      <c r="M7" s="212" t="s">
        <v>14</v>
      </c>
      <c r="N7" s="212" t="s">
        <v>29</v>
      </c>
      <c r="O7" s="214" t="s">
        <v>62</v>
      </c>
      <c r="P7" s="214" t="s">
        <v>12</v>
      </c>
      <c r="Q7" s="218" t="s">
        <v>140</v>
      </c>
      <c r="R7" s="218"/>
      <c r="S7" s="219" t="s">
        <v>36</v>
      </c>
      <c r="T7" s="214" t="s">
        <v>124</v>
      </c>
      <c r="U7" s="216" t="s">
        <v>36</v>
      </c>
      <c r="V7" s="214" t="s">
        <v>125</v>
      </c>
      <c r="W7" s="216" t="s">
        <v>36</v>
      </c>
      <c r="Y7" s="228"/>
      <c r="Z7" s="228"/>
      <c r="AA7" s="228"/>
      <c r="AB7" s="228"/>
      <c r="AC7" s="228"/>
      <c r="AD7" s="228"/>
      <c r="AE7" s="228"/>
      <c r="AF7" s="228"/>
    </row>
    <row r="8" spans="1:45" s="28" customFormat="1" ht="22.8" customHeight="1" x14ac:dyDescent="0.3">
      <c r="H8" s="213"/>
      <c r="I8" s="213"/>
      <c r="J8" s="213"/>
      <c r="K8" s="225"/>
      <c r="L8" s="226"/>
      <c r="M8" s="213"/>
      <c r="N8" s="213"/>
      <c r="O8" s="215"/>
      <c r="P8" s="215"/>
      <c r="Q8" s="53" t="s">
        <v>141</v>
      </c>
      <c r="R8" s="52" t="s">
        <v>90</v>
      </c>
      <c r="S8" s="220"/>
      <c r="T8" s="215"/>
      <c r="U8" s="217"/>
      <c r="V8" s="215"/>
      <c r="W8" s="217"/>
      <c r="Y8" s="45"/>
      <c r="Z8" s="45"/>
      <c r="AA8" s="45"/>
      <c r="AB8" s="45"/>
      <c r="AC8" s="45"/>
      <c r="AD8" s="45"/>
      <c r="AE8" s="45"/>
      <c r="AF8" s="45"/>
    </row>
    <row r="9" spans="1:45" s="27" customFormat="1" ht="21" customHeight="1" x14ac:dyDescent="0.3">
      <c r="A9" s="27" t="str">
        <f t="shared" ref="A9:A33" si="0">M9&amp;N9&amp;$O$7</f>
        <v>Solo</v>
      </c>
      <c r="B9" s="27" t="str">
        <f t="shared" ref="B9:B33" si="1">"salto"&amp;N9</f>
        <v>salto</v>
      </c>
      <c r="C9" s="27" t="str">
        <f>IF(Q9="barra fixa",LEFT(Q9,5)&amp;N9,Q9&amp;"_"&amp;N9)</f>
        <v>_</v>
      </c>
      <c r="D9" s="27" t="str">
        <f>$M9&amp;$N9&amp;O9</f>
        <v/>
      </c>
      <c r="E9" s="27" t="str">
        <f t="shared" ref="E9:E33" si="2">$N9&amp;T9</f>
        <v/>
      </c>
      <c r="F9" s="27" t="str">
        <f t="shared" ref="F9:F33" si="3">$N9&amp;V9</f>
        <v/>
      </c>
      <c r="G9" s="27" t="str">
        <f t="shared" ref="G9:G33" si="4">$N9&amp;Q9&amp;" - "&amp;R9</f>
        <v xml:space="preserve"> - </v>
      </c>
      <c r="H9" s="63">
        <v>1</v>
      </c>
      <c r="I9" s="58"/>
      <c r="J9" s="58"/>
      <c r="K9" s="208"/>
      <c r="L9" s="209"/>
      <c r="M9" s="57"/>
      <c r="N9" s="58"/>
      <c r="O9" s="59"/>
      <c r="P9" s="60" t="str">
        <f t="shared" ref="P9" si="5">IFERROR(INDEX(difaparelhos,MATCH(D9,aparelhos,0)),"")</f>
        <v/>
      </c>
      <c r="Q9" s="61"/>
      <c r="R9" s="59"/>
      <c r="S9" s="60" t="str">
        <f t="shared" ref="S9" si="6">IFERROR(INDEX(difaparelhos,MATCH(G9,aparelhos,0)),"")</f>
        <v/>
      </c>
      <c r="T9" s="59"/>
      <c r="U9" s="60" t="str">
        <f t="shared" ref="U9" si="7">IFERROR(INDEX(difaparelhos,MATCH(E9,aparelhos,0)),"")</f>
        <v/>
      </c>
      <c r="V9" s="59"/>
      <c r="W9" s="60" t="str">
        <f t="shared" ref="W9" si="8">IFERROR(INDEX(difaparelhos,MATCH(F9,aparelhos,0)),"")</f>
        <v/>
      </c>
    </row>
    <row r="10" spans="1:45" s="27" customFormat="1" ht="21" customHeight="1" x14ac:dyDescent="0.3">
      <c r="A10" s="27" t="str">
        <f t="shared" si="0"/>
        <v>Solo</v>
      </c>
      <c r="B10" s="27" t="str">
        <f t="shared" si="1"/>
        <v>salto</v>
      </c>
      <c r="C10" s="27" t="str">
        <f t="shared" ref="C10:C33" si="9">IF(Q10="barra fixa",LEFT(Q10,5)&amp;N10,Q10&amp;"_"&amp;N10)</f>
        <v>_</v>
      </c>
      <c r="D10" s="27" t="str">
        <f t="shared" ref="D10:D33" si="10">$M10&amp;$N10&amp;O10</f>
        <v/>
      </c>
      <c r="E10" s="27" t="str">
        <f t="shared" si="2"/>
        <v/>
      </c>
      <c r="F10" s="27" t="str">
        <f t="shared" si="3"/>
        <v/>
      </c>
      <c r="G10" s="27" t="str">
        <f t="shared" si="4"/>
        <v xml:space="preserve"> - </v>
      </c>
      <c r="H10" s="63">
        <v>2</v>
      </c>
      <c r="I10" s="58"/>
      <c r="J10" s="58"/>
      <c r="K10" s="208"/>
      <c r="L10" s="209"/>
      <c r="M10" s="57"/>
      <c r="N10" s="58"/>
      <c r="O10" s="59"/>
      <c r="P10" s="60" t="str">
        <f t="shared" ref="P9:P33" si="11">IFERROR(INDEX(difaparelhos,MATCH(D10,aparelhos,0)),"")</f>
        <v/>
      </c>
      <c r="Q10" s="61"/>
      <c r="R10" s="59"/>
      <c r="S10" s="60" t="str">
        <f t="shared" ref="S9:S33" si="12">IFERROR(INDEX(difaparelhos,MATCH(G10,aparelhos,0)),"")</f>
        <v/>
      </c>
      <c r="T10" s="59"/>
      <c r="U10" s="60" t="str">
        <f t="shared" ref="U9:U33" si="13">IFERROR(INDEX(difaparelhos,MATCH(E10,aparelhos,0)),"")</f>
        <v/>
      </c>
      <c r="V10" s="59"/>
      <c r="W10" s="60" t="str">
        <f t="shared" ref="W9:W33" si="14">IFERROR(INDEX(difaparelhos,MATCH(F10,aparelhos,0)),"")</f>
        <v/>
      </c>
    </row>
    <row r="11" spans="1:45" s="27" customFormat="1" ht="21" customHeight="1" x14ac:dyDescent="0.3">
      <c r="A11" s="27" t="str">
        <f t="shared" si="0"/>
        <v>Solo</v>
      </c>
      <c r="B11" s="27" t="str">
        <f t="shared" si="1"/>
        <v>salto</v>
      </c>
      <c r="C11" s="27" t="str">
        <f t="shared" si="9"/>
        <v>_</v>
      </c>
      <c r="D11" s="27" t="str">
        <f t="shared" si="10"/>
        <v/>
      </c>
      <c r="E11" s="27" t="str">
        <f t="shared" si="2"/>
        <v/>
      </c>
      <c r="F11" s="27" t="str">
        <f t="shared" si="3"/>
        <v/>
      </c>
      <c r="G11" s="27" t="str">
        <f t="shared" si="4"/>
        <v xml:space="preserve"> - </v>
      </c>
      <c r="H11" s="63">
        <v>3</v>
      </c>
      <c r="I11" s="58"/>
      <c r="J11" s="58"/>
      <c r="K11" s="208"/>
      <c r="L11" s="209"/>
      <c r="M11" s="57"/>
      <c r="N11" s="58"/>
      <c r="O11" s="59"/>
      <c r="P11" s="60" t="str">
        <f t="shared" si="11"/>
        <v/>
      </c>
      <c r="Q11" s="61"/>
      <c r="R11" s="59"/>
      <c r="S11" s="60" t="str">
        <f t="shared" si="12"/>
        <v/>
      </c>
      <c r="T11" s="59"/>
      <c r="U11" s="60" t="str">
        <f t="shared" si="13"/>
        <v/>
      </c>
      <c r="V11" s="59"/>
      <c r="W11" s="60" t="str">
        <f t="shared" si="14"/>
        <v/>
      </c>
    </row>
    <row r="12" spans="1:45" s="27" customFormat="1" ht="21" customHeight="1" x14ac:dyDescent="0.3">
      <c r="A12" s="27" t="str">
        <f t="shared" si="0"/>
        <v>Solo</v>
      </c>
      <c r="B12" s="27" t="str">
        <f t="shared" si="1"/>
        <v>salto</v>
      </c>
      <c r="C12" s="27" t="str">
        <f t="shared" si="9"/>
        <v>_</v>
      </c>
      <c r="D12" s="27" t="str">
        <f t="shared" si="10"/>
        <v/>
      </c>
      <c r="E12" s="27" t="str">
        <f t="shared" si="2"/>
        <v/>
      </c>
      <c r="F12" s="27" t="str">
        <f t="shared" si="3"/>
        <v/>
      </c>
      <c r="G12" s="27" t="str">
        <f t="shared" si="4"/>
        <v xml:space="preserve"> - </v>
      </c>
      <c r="H12" s="63">
        <v>4</v>
      </c>
      <c r="I12" s="58"/>
      <c r="J12" s="58"/>
      <c r="K12" s="208"/>
      <c r="L12" s="209"/>
      <c r="M12" s="57"/>
      <c r="N12" s="58"/>
      <c r="O12" s="59"/>
      <c r="P12" s="60" t="str">
        <f t="shared" si="11"/>
        <v/>
      </c>
      <c r="Q12" s="61"/>
      <c r="R12" s="59"/>
      <c r="S12" s="60" t="str">
        <f t="shared" si="12"/>
        <v/>
      </c>
      <c r="T12" s="59"/>
      <c r="U12" s="60" t="str">
        <f t="shared" si="13"/>
        <v/>
      </c>
      <c r="V12" s="59"/>
      <c r="W12" s="60" t="str">
        <f t="shared" si="14"/>
        <v/>
      </c>
    </row>
    <row r="13" spans="1:45" s="27" customFormat="1" ht="21" customHeight="1" x14ac:dyDescent="0.3">
      <c r="A13" s="27" t="str">
        <f t="shared" si="0"/>
        <v>Solo</v>
      </c>
      <c r="B13" s="27" t="str">
        <f t="shared" si="1"/>
        <v>salto</v>
      </c>
      <c r="C13" s="27" t="str">
        <f t="shared" si="9"/>
        <v>_</v>
      </c>
      <c r="D13" s="27" t="str">
        <f t="shared" si="10"/>
        <v/>
      </c>
      <c r="E13" s="27" t="str">
        <f t="shared" si="2"/>
        <v/>
      </c>
      <c r="F13" s="27" t="str">
        <f t="shared" si="3"/>
        <v/>
      </c>
      <c r="G13" s="27" t="str">
        <f t="shared" si="4"/>
        <v xml:space="preserve"> - </v>
      </c>
      <c r="H13" s="63">
        <v>5</v>
      </c>
      <c r="I13" s="58"/>
      <c r="J13" s="58"/>
      <c r="K13" s="208"/>
      <c r="L13" s="209"/>
      <c r="M13" s="57"/>
      <c r="N13" s="58"/>
      <c r="O13" s="59"/>
      <c r="P13" s="60" t="str">
        <f t="shared" si="11"/>
        <v/>
      </c>
      <c r="Q13" s="61"/>
      <c r="R13" s="59"/>
      <c r="S13" s="60" t="str">
        <f t="shared" si="12"/>
        <v/>
      </c>
      <c r="T13" s="59"/>
      <c r="U13" s="60" t="str">
        <f t="shared" si="13"/>
        <v/>
      </c>
      <c r="V13" s="59"/>
      <c r="W13" s="60" t="str">
        <f t="shared" si="14"/>
        <v/>
      </c>
    </row>
    <row r="14" spans="1:45" s="27" customFormat="1" ht="21" customHeight="1" x14ac:dyDescent="0.3">
      <c r="A14" s="27" t="str">
        <f t="shared" si="0"/>
        <v>Solo</v>
      </c>
      <c r="B14" s="27" t="str">
        <f t="shared" si="1"/>
        <v>salto</v>
      </c>
      <c r="C14" s="27" t="str">
        <f t="shared" si="9"/>
        <v>_</v>
      </c>
      <c r="D14" s="27" t="str">
        <f t="shared" si="10"/>
        <v/>
      </c>
      <c r="E14" s="27" t="str">
        <f t="shared" si="2"/>
        <v/>
      </c>
      <c r="F14" s="27" t="str">
        <f t="shared" si="3"/>
        <v/>
      </c>
      <c r="G14" s="27" t="str">
        <f t="shared" si="4"/>
        <v xml:space="preserve"> - </v>
      </c>
      <c r="H14" s="63">
        <v>6</v>
      </c>
      <c r="I14" s="58"/>
      <c r="J14" s="58"/>
      <c r="K14" s="208"/>
      <c r="L14" s="209"/>
      <c r="M14" s="57"/>
      <c r="N14" s="58"/>
      <c r="O14" s="59"/>
      <c r="P14" s="60" t="str">
        <f t="shared" si="11"/>
        <v/>
      </c>
      <c r="Q14" s="61"/>
      <c r="R14" s="59"/>
      <c r="S14" s="60" t="str">
        <f t="shared" si="12"/>
        <v/>
      </c>
      <c r="T14" s="59"/>
      <c r="U14" s="60" t="str">
        <f t="shared" si="13"/>
        <v/>
      </c>
      <c r="V14" s="59"/>
      <c r="W14" s="60" t="str">
        <f t="shared" si="14"/>
        <v/>
      </c>
    </row>
    <row r="15" spans="1:45" s="27" customFormat="1" ht="21" customHeight="1" x14ac:dyDescent="0.3">
      <c r="A15" s="27" t="str">
        <f t="shared" si="0"/>
        <v>Solo</v>
      </c>
      <c r="B15" s="27" t="str">
        <f t="shared" si="1"/>
        <v>salto</v>
      </c>
      <c r="C15" s="27" t="str">
        <f t="shared" si="9"/>
        <v>_</v>
      </c>
      <c r="D15" s="27" t="str">
        <f t="shared" si="10"/>
        <v/>
      </c>
      <c r="E15" s="27" t="str">
        <f t="shared" si="2"/>
        <v/>
      </c>
      <c r="F15" s="27" t="str">
        <f t="shared" si="3"/>
        <v/>
      </c>
      <c r="G15" s="27" t="str">
        <f t="shared" si="4"/>
        <v xml:space="preserve"> - </v>
      </c>
      <c r="H15" s="63">
        <v>7</v>
      </c>
      <c r="I15" s="58"/>
      <c r="J15" s="58"/>
      <c r="K15" s="208"/>
      <c r="L15" s="209"/>
      <c r="M15" s="57"/>
      <c r="N15" s="58"/>
      <c r="O15" s="59"/>
      <c r="P15" s="60" t="str">
        <f t="shared" si="11"/>
        <v/>
      </c>
      <c r="Q15" s="61"/>
      <c r="R15" s="59"/>
      <c r="S15" s="60" t="str">
        <f t="shared" si="12"/>
        <v/>
      </c>
      <c r="T15" s="59"/>
      <c r="U15" s="60" t="str">
        <f t="shared" si="13"/>
        <v/>
      </c>
      <c r="V15" s="59"/>
      <c r="W15" s="60" t="str">
        <f t="shared" si="14"/>
        <v/>
      </c>
    </row>
    <row r="16" spans="1:45" s="27" customFormat="1" ht="21" customHeight="1" x14ac:dyDescent="0.3">
      <c r="A16" s="27" t="str">
        <f t="shared" si="0"/>
        <v>Solo</v>
      </c>
      <c r="B16" s="27" t="str">
        <f t="shared" si="1"/>
        <v>salto</v>
      </c>
      <c r="C16" s="27" t="str">
        <f t="shared" si="9"/>
        <v>_</v>
      </c>
      <c r="D16" s="27" t="str">
        <f t="shared" si="10"/>
        <v/>
      </c>
      <c r="E16" s="27" t="str">
        <f t="shared" si="2"/>
        <v/>
      </c>
      <c r="F16" s="27" t="str">
        <f t="shared" si="3"/>
        <v/>
      </c>
      <c r="G16" s="27" t="str">
        <f t="shared" si="4"/>
        <v xml:space="preserve"> - </v>
      </c>
      <c r="H16" s="63">
        <v>8</v>
      </c>
      <c r="I16" s="58"/>
      <c r="J16" s="58"/>
      <c r="K16" s="208"/>
      <c r="L16" s="209"/>
      <c r="M16" s="57"/>
      <c r="N16" s="58"/>
      <c r="O16" s="59"/>
      <c r="P16" s="60" t="str">
        <f t="shared" si="11"/>
        <v/>
      </c>
      <c r="Q16" s="61"/>
      <c r="R16" s="59"/>
      <c r="S16" s="60" t="str">
        <f t="shared" si="12"/>
        <v/>
      </c>
      <c r="T16" s="59"/>
      <c r="U16" s="60" t="str">
        <f t="shared" si="13"/>
        <v/>
      </c>
      <c r="V16" s="59"/>
      <c r="W16" s="60" t="str">
        <f t="shared" si="14"/>
        <v/>
      </c>
    </row>
    <row r="17" spans="1:23" s="27" customFormat="1" ht="21" customHeight="1" x14ac:dyDescent="0.3">
      <c r="A17" s="27" t="str">
        <f t="shared" si="0"/>
        <v>Solo</v>
      </c>
      <c r="B17" s="27" t="str">
        <f t="shared" si="1"/>
        <v>salto</v>
      </c>
      <c r="C17" s="27" t="str">
        <f t="shared" si="9"/>
        <v>_</v>
      </c>
      <c r="D17" s="27" t="str">
        <f t="shared" si="10"/>
        <v/>
      </c>
      <c r="E17" s="27" t="str">
        <f t="shared" si="2"/>
        <v/>
      </c>
      <c r="F17" s="27" t="str">
        <f t="shared" si="3"/>
        <v/>
      </c>
      <c r="G17" s="27" t="str">
        <f t="shared" si="4"/>
        <v xml:space="preserve"> - </v>
      </c>
      <c r="H17" s="63">
        <v>9</v>
      </c>
      <c r="I17" s="58"/>
      <c r="J17" s="58"/>
      <c r="K17" s="208"/>
      <c r="L17" s="209"/>
      <c r="M17" s="57"/>
      <c r="N17" s="58"/>
      <c r="O17" s="59"/>
      <c r="P17" s="60" t="str">
        <f t="shared" si="11"/>
        <v/>
      </c>
      <c r="Q17" s="61"/>
      <c r="R17" s="59"/>
      <c r="S17" s="60" t="str">
        <f t="shared" si="12"/>
        <v/>
      </c>
      <c r="T17" s="59"/>
      <c r="U17" s="60" t="str">
        <f t="shared" si="13"/>
        <v/>
      </c>
      <c r="V17" s="59"/>
      <c r="W17" s="60" t="str">
        <f t="shared" si="14"/>
        <v/>
      </c>
    </row>
    <row r="18" spans="1:23" s="27" customFormat="1" ht="21" customHeight="1" x14ac:dyDescent="0.3">
      <c r="A18" s="27" t="str">
        <f t="shared" si="0"/>
        <v>Solo</v>
      </c>
      <c r="B18" s="27" t="str">
        <f t="shared" si="1"/>
        <v>salto</v>
      </c>
      <c r="C18" s="27" t="str">
        <f t="shared" si="9"/>
        <v>_</v>
      </c>
      <c r="D18" s="27" t="str">
        <f t="shared" si="10"/>
        <v/>
      </c>
      <c r="E18" s="27" t="str">
        <f t="shared" si="2"/>
        <v/>
      </c>
      <c r="F18" s="27" t="str">
        <f t="shared" si="3"/>
        <v/>
      </c>
      <c r="G18" s="27" t="str">
        <f t="shared" si="4"/>
        <v xml:space="preserve"> - </v>
      </c>
      <c r="H18" s="63">
        <v>10</v>
      </c>
      <c r="I18" s="58"/>
      <c r="J18" s="58"/>
      <c r="K18" s="208"/>
      <c r="L18" s="209"/>
      <c r="M18" s="57"/>
      <c r="N18" s="58"/>
      <c r="O18" s="59"/>
      <c r="P18" s="60" t="str">
        <f t="shared" si="11"/>
        <v/>
      </c>
      <c r="Q18" s="61"/>
      <c r="R18" s="59"/>
      <c r="S18" s="60" t="str">
        <f t="shared" si="12"/>
        <v/>
      </c>
      <c r="T18" s="59"/>
      <c r="U18" s="60" t="str">
        <f t="shared" si="13"/>
        <v/>
      </c>
      <c r="V18" s="59"/>
      <c r="W18" s="60" t="str">
        <f t="shared" si="14"/>
        <v/>
      </c>
    </row>
    <row r="19" spans="1:23" s="27" customFormat="1" ht="21" customHeight="1" x14ac:dyDescent="0.3">
      <c r="A19" s="27" t="str">
        <f t="shared" si="0"/>
        <v>Solo</v>
      </c>
      <c r="B19" s="27" t="str">
        <f t="shared" si="1"/>
        <v>salto</v>
      </c>
      <c r="C19" s="27" t="str">
        <f t="shared" si="9"/>
        <v>_</v>
      </c>
      <c r="D19" s="27" t="str">
        <f t="shared" si="10"/>
        <v/>
      </c>
      <c r="E19" s="27" t="str">
        <f t="shared" si="2"/>
        <v/>
      </c>
      <c r="F19" s="27" t="str">
        <f t="shared" si="3"/>
        <v/>
      </c>
      <c r="G19" s="27" t="str">
        <f t="shared" si="4"/>
        <v xml:space="preserve"> - </v>
      </c>
      <c r="H19" s="63">
        <v>11</v>
      </c>
      <c r="I19" s="58"/>
      <c r="J19" s="58"/>
      <c r="K19" s="208"/>
      <c r="L19" s="209"/>
      <c r="M19" s="57"/>
      <c r="N19" s="58"/>
      <c r="O19" s="59"/>
      <c r="P19" s="60" t="str">
        <f t="shared" si="11"/>
        <v/>
      </c>
      <c r="Q19" s="61"/>
      <c r="R19" s="59"/>
      <c r="S19" s="60" t="str">
        <f t="shared" si="12"/>
        <v/>
      </c>
      <c r="T19" s="59"/>
      <c r="U19" s="60" t="str">
        <f t="shared" si="13"/>
        <v/>
      </c>
      <c r="V19" s="59"/>
      <c r="W19" s="60" t="str">
        <f t="shared" si="14"/>
        <v/>
      </c>
    </row>
    <row r="20" spans="1:23" s="27" customFormat="1" ht="21" customHeight="1" x14ac:dyDescent="0.3">
      <c r="A20" s="27" t="str">
        <f t="shared" si="0"/>
        <v>Solo</v>
      </c>
      <c r="B20" s="27" t="str">
        <f t="shared" si="1"/>
        <v>salto</v>
      </c>
      <c r="C20" s="27" t="str">
        <f t="shared" si="9"/>
        <v>_</v>
      </c>
      <c r="D20" s="27" t="str">
        <f t="shared" si="10"/>
        <v/>
      </c>
      <c r="E20" s="27" t="str">
        <f t="shared" si="2"/>
        <v/>
      </c>
      <c r="F20" s="27" t="str">
        <f t="shared" si="3"/>
        <v/>
      </c>
      <c r="G20" s="27" t="str">
        <f t="shared" si="4"/>
        <v xml:space="preserve"> - </v>
      </c>
      <c r="H20" s="63">
        <v>12</v>
      </c>
      <c r="I20" s="58"/>
      <c r="J20" s="58"/>
      <c r="K20" s="208"/>
      <c r="L20" s="209"/>
      <c r="M20" s="57"/>
      <c r="N20" s="58"/>
      <c r="O20" s="59"/>
      <c r="P20" s="60" t="str">
        <f t="shared" si="11"/>
        <v/>
      </c>
      <c r="Q20" s="61"/>
      <c r="R20" s="59"/>
      <c r="S20" s="60" t="str">
        <f t="shared" si="12"/>
        <v/>
      </c>
      <c r="T20" s="59"/>
      <c r="U20" s="60" t="str">
        <f t="shared" si="13"/>
        <v/>
      </c>
      <c r="V20" s="59"/>
      <c r="W20" s="60" t="str">
        <f t="shared" si="14"/>
        <v/>
      </c>
    </row>
    <row r="21" spans="1:23" s="27" customFormat="1" ht="21" customHeight="1" x14ac:dyDescent="0.3">
      <c r="A21" s="27" t="str">
        <f t="shared" si="0"/>
        <v>Solo</v>
      </c>
      <c r="B21" s="27" t="str">
        <f t="shared" si="1"/>
        <v>salto</v>
      </c>
      <c r="C21" s="27" t="str">
        <f t="shared" si="9"/>
        <v>_</v>
      </c>
      <c r="D21" s="27" t="str">
        <f t="shared" si="10"/>
        <v/>
      </c>
      <c r="E21" s="27" t="str">
        <f t="shared" si="2"/>
        <v/>
      </c>
      <c r="F21" s="27" t="str">
        <f t="shared" si="3"/>
        <v/>
      </c>
      <c r="G21" s="27" t="str">
        <f t="shared" si="4"/>
        <v xml:space="preserve"> - </v>
      </c>
      <c r="H21" s="63">
        <v>13</v>
      </c>
      <c r="I21" s="58"/>
      <c r="J21" s="58"/>
      <c r="K21" s="208"/>
      <c r="L21" s="209"/>
      <c r="M21" s="57"/>
      <c r="N21" s="58"/>
      <c r="O21" s="59"/>
      <c r="P21" s="60" t="str">
        <f t="shared" si="11"/>
        <v/>
      </c>
      <c r="Q21" s="61"/>
      <c r="R21" s="59"/>
      <c r="S21" s="60" t="str">
        <f t="shared" si="12"/>
        <v/>
      </c>
      <c r="T21" s="59"/>
      <c r="U21" s="60" t="str">
        <f t="shared" si="13"/>
        <v/>
      </c>
      <c r="V21" s="59"/>
      <c r="W21" s="60" t="str">
        <f t="shared" si="14"/>
        <v/>
      </c>
    </row>
    <row r="22" spans="1:23" s="27" customFormat="1" ht="21" customHeight="1" x14ac:dyDescent="0.3">
      <c r="A22" s="27" t="str">
        <f t="shared" si="0"/>
        <v>Solo</v>
      </c>
      <c r="B22" s="27" t="str">
        <f t="shared" si="1"/>
        <v>salto</v>
      </c>
      <c r="C22" s="27" t="str">
        <f t="shared" si="9"/>
        <v>_</v>
      </c>
      <c r="D22" s="27" t="str">
        <f t="shared" si="10"/>
        <v/>
      </c>
      <c r="E22" s="27" t="str">
        <f t="shared" si="2"/>
        <v/>
      </c>
      <c r="F22" s="27" t="str">
        <f t="shared" si="3"/>
        <v/>
      </c>
      <c r="G22" s="27" t="str">
        <f t="shared" si="4"/>
        <v xml:space="preserve"> - </v>
      </c>
      <c r="H22" s="63">
        <v>14</v>
      </c>
      <c r="I22" s="58"/>
      <c r="J22" s="58"/>
      <c r="K22" s="208"/>
      <c r="L22" s="209"/>
      <c r="M22" s="57"/>
      <c r="N22" s="58"/>
      <c r="O22" s="59"/>
      <c r="P22" s="60" t="str">
        <f t="shared" si="11"/>
        <v/>
      </c>
      <c r="Q22" s="61"/>
      <c r="R22" s="59"/>
      <c r="S22" s="60" t="str">
        <f t="shared" si="12"/>
        <v/>
      </c>
      <c r="T22" s="59"/>
      <c r="U22" s="60" t="str">
        <f t="shared" si="13"/>
        <v/>
      </c>
      <c r="V22" s="59"/>
      <c r="W22" s="60" t="str">
        <f t="shared" si="14"/>
        <v/>
      </c>
    </row>
    <row r="23" spans="1:23" s="27" customFormat="1" ht="21" customHeight="1" x14ac:dyDescent="0.3">
      <c r="A23" s="27" t="str">
        <f t="shared" si="0"/>
        <v>Solo</v>
      </c>
      <c r="B23" s="27" t="str">
        <f t="shared" si="1"/>
        <v>salto</v>
      </c>
      <c r="C23" s="27" t="str">
        <f t="shared" si="9"/>
        <v>_</v>
      </c>
      <c r="D23" s="27" t="str">
        <f t="shared" si="10"/>
        <v/>
      </c>
      <c r="E23" s="27" t="str">
        <f t="shared" si="2"/>
        <v/>
      </c>
      <c r="F23" s="27" t="str">
        <f t="shared" si="3"/>
        <v/>
      </c>
      <c r="G23" s="27" t="str">
        <f t="shared" si="4"/>
        <v xml:space="preserve"> - </v>
      </c>
      <c r="H23" s="63">
        <v>15</v>
      </c>
      <c r="I23" s="58"/>
      <c r="J23" s="58"/>
      <c r="K23" s="208"/>
      <c r="L23" s="209"/>
      <c r="M23" s="57"/>
      <c r="N23" s="58"/>
      <c r="O23" s="59"/>
      <c r="P23" s="60" t="str">
        <f t="shared" si="11"/>
        <v/>
      </c>
      <c r="Q23" s="61"/>
      <c r="R23" s="59"/>
      <c r="S23" s="60" t="str">
        <f t="shared" si="12"/>
        <v/>
      </c>
      <c r="T23" s="59"/>
      <c r="U23" s="60" t="str">
        <f t="shared" si="13"/>
        <v/>
      </c>
      <c r="V23" s="59"/>
      <c r="W23" s="60" t="str">
        <f t="shared" si="14"/>
        <v/>
      </c>
    </row>
    <row r="24" spans="1:23" s="27" customFormat="1" ht="21" customHeight="1" x14ac:dyDescent="0.3">
      <c r="A24" s="27" t="str">
        <f t="shared" si="0"/>
        <v>Solo</v>
      </c>
      <c r="B24" s="27" t="str">
        <f t="shared" si="1"/>
        <v>salto</v>
      </c>
      <c r="C24" s="27" t="str">
        <f t="shared" si="9"/>
        <v>_</v>
      </c>
      <c r="D24" s="27" t="str">
        <f t="shared" si="10"/>
        <v/>
      </c>
      <c r="E24" s="27" t="str">
        <f t="shared" si="2"/>
        <v/>
      </c>
      <c r="F24" s="27" t="str">
        <f t="shared" si="3"/>
        <v/>
      </c>
      <c r="G24" s="27" t="str">
        <f t="shared" si="4"/>
        <v xml:space="preserve"> - </v>
      </c>
      <c r="H24" s="63">
        <v>16</v>
      </c>
      <c r="I24" s="58"/>
      <c r="J24" s="58"/>
      <c r="K24" s="208"/>
      <c r="L24" s="209"/>
      <c r="M24" s="57"/>
      <c r="N24" s="58"/>
      <c r="O24" s="59"/>
      <c r="P24" s="60" t="str">
        <f t="shared" si="11"/>
        <v/>
      </c>
      <c r="Q24" s="61"/>
      <c r="R24" s="59"/>
      <c r="S24" s="60" t="str">
        <f t="shared" si="12"/>
        <v/>
      </c>
      <c r="T24" s="59"/>
      <c r="U24" s="60" t="str">
        <f t="shared" si="13"/>
        <v/>
      </c>
      <c r="V24" s="59"/>
      <c r="W24" s="60" t="str">
        <f t="shared" si="14"/>
        <v/>
      </c>
    </row>
    <row r="25" spans="1:23" s="27" customFormat="1" ht="21" customHeight="1" x14ac:dyDescent="0.3">
      <c r="A25" s="27" t="str">
        <f t="shared" si="0"/>
        <v>Solo</v>
      </c>
      <c r="B25" s="27" t="str">
        <f t="shared" si="1"/>
        <v>salto</v>
      </c>
      <c r="C25" s="27" t="str">
        <f t="shared" si="9"/>
        <v>_</v>
      </c>
      <c r="D25" s="27" t="str">
        <f t="shared" si="10"/>
        <v/>
      </c>
      <c r="E25" s="27" t="str">
        <f t="shared" si="2"/>
        <v/>
      </c>
      <c r="F25" s="27" t="str">
        <f t="shared" si="3"/>
        <v/>
      </c>
      <c r="G25" s="27" t="str">
        <f t="shared" si="4"/>
        <v xml:space="preserve"> - </v>
      </c>
      <c r="H25" s="63">
        <v>17</v>
      </c>
      <c r="I25" s="58"/>
      <c r="J25" s="58"/>
      <c r="K25" s="208"/>
      <c r="L25" s="209"/>
      <c r="M25" s="57"/>
      <c r="N25" s="58"/>
      <c r="O25" s="59"/>
      <c r="P25" s="60" t="str">
        <f t="shared" si="11"/>
        <v/>
      </c>
      <c r="Q25" s="61"/>
      <c r="R25" s="59"/>
      <c r="S25" s="60" t="str">
        <f t="shared" si="12"/>
        <v/>
      </c>
      <c r="T25" s="59"/>
      <c r="U25" s="60" t="str">
        <f t="shared" si="13"/>
        <v/>
      </c>
      <c r="V25" s="59"/>
      <c r="W25" s="60" t="str">
        <f t="shared" si="14"/>
        <v/>
      </c>
    </row>
    <row r="26" spans="1:23" s="27" customFormat="1" ht="21" customHeight="1" x14ac:dyDescent="0.3">
      <c r="A26" s="27" t="str">
        <f t="shared" si="0"/>
        <v>Solo</v>
      </c>
      <c r="B26" s="27" t="str">
        <f t="shared" si="1"/>
        <v>salto</v>
      </c>
      <c r="C26" s="27" t="str">
        <f t="shared" si="9"/>
        <v>_</v>
      </c>
      <c r="D26" s="27" t="str">
        <f t="shared" si="10"/>
        <v/>
      </c>
      <c r="E26" s="27" t="str">
        <f t="shared" si="2"/>
        <v/>
      </c>
      <c r="F26" s="27" t="str">
        <f t="shared" si="3"/>
        <v/>
      </c>
      <c r="G26" s="27" t="str">
        <f t="shared" si="4"/>
        <v xml:space="preserve"> - </v>
      </c>
      <c r="H26" s="63">
        <v>18</v>
      </c>
      <c r="I26" s="58"/>
      <c r="J26" s="58"/>
      <c r="K26" s="208"/>
      <c r="L26" s="209"/>
      <c r="M26" s="57"/>
      <c r="N26" s="58"/>
      <c r="O26" s="59"/>
      <c r="P26" s="60" t="str">
        <f t="shared" si="11"/>
        <v/>
      </c>
      <c r="Q26" s="61"/>
      <c r="R26" s="59"/>
      <c r="S26" s="60" t="str">
        <f t="shared" si="12"/>
        <v/>
      </c>
      <c r="T26" s="59"/>
      <c r="U26" s="60" t="str">
        <f t="shared" si="13"/>
        <v/>
      </c>
      <c r="V26" s="59"/>
      <c r="W26" s="60" t="str">
        <f t="shared" si="14"/>
        <v/>
      </c>
    </row>
    <row r="27" spans="1:23" s="27" customFormat="1" ht="21" customHeight="1" x14ac:dyDescent="0.3">
      <c r="A27" s="27" t="str">
        <f t="shared" si="0"/>
        <v>Solo</v>
      </c>
      <c r="B27" s="27" t="str">
        <f t="shared" si="1"/>
        <v>salto</v>
      </c>
      <c r="C27" s="27" t="str">
        <f t="shared" si="9"/>
        <v>_</v>
      </c>
      <c r="D27" s="27" t="str">
        <f t="shared" si="10"/>
        <v/>
      </c>
      <c r="E27" s="27" t="str">
        <f t="shared" si="2"/>
        <v/>
      </c>
      <c r="F27" s="27" t="str">
        <f t="shared" si="3"/>
        <v/>
      </c>
      <c r="G27" s="27" t="str">
        <f t="shared" si="4"/>
        <v xml:space="preserve"> - </v>
      </c>
      <c r="H27" s="63">
        <v>19</v>
      </c>
      <c r="I27" s="58"/>
      <c r="J27" s="58"/>
      <c r="K27" s="208"/>
      <c r="L27" s="209"/>
      <c r="M27" s="57"/>
      <c r="N27" s="58"/>
      <c r="O27" s="59"/>
      <c r="P27" s="60" t="str">
        <f t="shared" si="11"/>
        <v/>
      </c>
      <c r="Q27" s="61"/>
      <c r="R27" s="59"/>
      <c r="S27" s="60" t="str">
        <f t="shared" si="12"/>
        <v/>
      </c>
      <c r="T27" s="59"/>
      <c r="U27" s="60" t="str">
        <f t="shared" si="13"/>
        <v/>
      </c>
      <c r="V27" s="59"/>
      <c r="W27" s="60" t="str">
        <f t="shared" si="14"/>
        <v/>
      </c>
    </row>
    <row r="28" spans="1:23" s="27" customFormat="1" ht="21" customHeight="1" x14ac:dyDescent="0.3">
      <c r="A28" s="27" t="str">
        <f t="shared" si="0"/>
        <v>Solo</v>
      </c>
      <c r="B28" s="27" t="str">
        <f t="shared" si="1"/>
        <v>salto</v>
      </c>
      <c r="C28" s="27" t="str">
        <f t="shared" si="9"/>
        <v>_</v>
      </c>
      <c r="D28" s="27" t="str">
        <f t="shared" si="10"/>
        <v/>
      </c>
      <c r="E28" s="27" t="str">
        <f t="shared" si="2"/>
        <v/>
      </c>
      <c r="F28" s="27" t="str">
        <f t="shared" si="3"/>
        <v/>
      </c>
      <c r="G28" s="27" t="str">
        <f t="shared" si="4"/>
        <v xml:space="preserve"> - </v>
      </c>
      <c r="H28" s="63">
        <v>20</v>
      </c>
      <c r="I28" s="58"/>
      <c r="J28" s="58"/>
      <c r="K28" s="208"/>
      <c r="L28" s="209"/>
      <c r="M28" s="57"/>
      <c r="N28" s="58"/>
      <c r="O28" s="59"/>
      <c r="P28" s="60" t="str">
        <f t="shared" si="11"/>
        <v/>
      </c>
      <c r="Q28" s="61"/>
      <c r="R28" s="59"/>
      <c r="S28" s="60" t="str">
        <f t="shared" si="12"/>
        <v/>
      </c>
      <c r="T28" s="59"/>
      <c r="U28" s="60" t="str">
        <f t="shared" si="13"/>
        <v/>
      </c>
      <c r="V28" s="59"/>
      <c r="W28" s="60" t="str">
        <f t="shared" si="14"/>
        <v/>
      </c>
    </row>
    <row r="29" spans="1:23" s="27" customFormat="1" ht="21" customHeight="1" x14ac:dyDescent="0.3">
      <c r="A29" s="27" t="str">
        <f t="shared" si="0"/>
        <v>Solo</v>
      </c>
      <c r="B29" s="27" t="str">
        <f t="shared" si="1"/>
        <v>salto</v>
      </c>
      <c r="C29" s="27" t="str">
        <f t="shared" si="9"/>
        <v>_</v>
      </c>
      <c r="D29" s="27" t="str">
        <f t="shared" si="10"/>
        <v/>
      </c>
      <c r="E29" s="27" t="str">
        <f t="shared" si="2"/>
        <v/>
      </c>
      <c r="F29" s="27" t="str">
        <f t="shared" si="3"/>
        <v/>
      </c>
      <c r="G29" s="27" t="str">
        <f t="shared" si="4"/>
        <v xml:space="preserve"> - </v>
      </c>
      <c r="H29" s="63">
        <v>21</v>
      </c>
      <c r="I29" s="58"/>
      <c r="J29" s="58"/>
      <c r="K29" s="208"/>
      <c r="L29" s="209"/>
      <c r="M29" s="57"/>
      <c r="N29" s="58"/>
      <c r="O29" s="59"/>
      <c r="P29" s="60" t="str">
        <f t="shared" si="11"/>
        <v/>
      </c>
      <c r="Q29" s="61"/>
      <c r="R29" s="59"/>
      <c r="S29" s="60" t="str">
        <f t="shared" si="12"/>
        <v/>
      </c>
      <c r="T29" s="59"/>
      <c r="U29" s="60" t="str">
        <f t="shared" si="13"/>
        <v/>
      </c>
      <c r="V29" s="59"/>
      <c r="W29" s="60" t="str">
        <f t="shared" si="14"/>
        <v/>
      </c>
    </row>
    <row r="30" spans="1:23" s="27" customFormat="1" ht="21" customHeight="1" x14ac:dyDescent="0.3">
      <c r="A30" s="27" t="str">
        <f t="shared" si="0"/>
        <v>Solo</v>
      </c>
      <c r="B30" s="27" t="str">
        <f t="shared" si="1"/>
        <v>salto</v>
      </c>
      <c r="C30" s="27" t="str">
        <f t="shared" si="9"/>
        <v>_</v>
      </c>
      <c r="D30" s="27" t="str">
        <f t="shared" si="10"/>
        <v/>
      </c>
      <c r="E30" s="27" t="str">
        <f t="shared" si="2"/>
        <v/>
      </c>
      <c r="F30" s="27" t="str">
        <f t="shared" si="3"/>
        <v/>
      </c>
      <c r="G30" s="27" t="str">
        <f t="shared" si="4"/>
        <v xml:space="preserve"> - </v>
      </c>
      <c r="H30" s="63">
        <v>22</v>
      </c>
      <c r="I30" s="58"/>
      <c r="J30" s="58"/>
      <c r="K30" s="208"/>
      <c r="L30" s="209"/>
      <c r="M30" s="57"/>
      <c r="N30" s="58"/>
      <c r="O30" s="59"/>
      <c r="P30" s="60" t="str">
        <f t="shared" si="11"/>
        <v/>
      </c>
      <c r="Q30" s="61"/>
      <c r="R30" s="59"/>
      <c r="S30" s="60" t="str">
        <f t="shared" si="12"/>
        <v/>
      </c>
      <c r="T30" s="59"/>
      <c r="U30" s="60" t="str">
        <f t="shared" si="13"/>
        <v/>
      </c>
      <c r="V30" s="59"/>
      <c r="W30" s="60" t="str">
        <f t="shared" si="14"/>
        <v/>
      </c>
    </row>
    <row r="31" spans="1:23" s="27" customFormat="1" ht="21" customHeight="1" x14ac:dyDescent="0.3">
      <c r="A31" s="27" t="str">
        <f t="shared" si="0"/>
        <v>Solo</v>
      </c>
      <c r="B31" s="27" t="str">
        <f t="shared" si="1"/>
        <v>salto</v>
      </c>
      <c r="C31" s="27" t="str">
        <f t="shared" si="9"/>
        <v>_</v>
      </c>
      <c r="D31" s="27" t="str">
        <f t="shared" si="10"/>
        <v/>
      </c>
      <c r="E31" s="27" t="str">
        <f t="shared" si="2"/>
        <v/>
      </c>
      <c r="F31" s="27" t="str">
        <f t="shared" si="3"/>
        <v/>
      </c>
      <c r="G31" s="27" t="str">
        <f t="shared" si="4"/>
        <v xml:space="preserve"> - </v>
      </c>
      <c r="H31" s="63">
        <v>23</v>
      </c>
      <c r="I31" s="58"/>
      <c r="J31" s="58"/>
      <c r="K31" s="208"/>
      <c r="L31" s="209"/>
      <c r="M31" s="57"/>
      <c r="N31" s="58"/>
      <c r="O31" s="59"/>
      <c r="P31" s="60" t="str">
        <f t="shared" si="11"/>
        <v/>
      </c>
      <c r="Q31" s="61"/>
      <c r="R31" s="59"/>
      <c r="S31" s="60" t="str">
        <f t="shared" si="12"/>
        <v/>
      </c>
      <c r="T31" s="59"/>
      <c r="U31" s="60" t="str">
        <f t="shared" si="13"/>
        <v/>
      </c>
      <c r="V31" s="59"/>
      <c r="W31" s="60" t="str">
        <f t="shared" si="14"/>
        <v/>
      </c>
    </row>
    <row r="32" spans="1:23" s="27" customFormat="1" ht="21" customHeight="1" x14ac:dyDescent="0.3">
      <c r="A32" s="27" t="str">
        <f t="shared" si="0"/>
        <v>Solo</v>
      </c>
      <c r="B32" s="27" t="str">
        <f t="shared" si="1"/>
        <v>salto</v>
      </c>
      <c r="C32" s="27" t="str">
        <f t="shared" si="9"/>
        <v>_</v>
      </c>
      <c r="D32" s="27" t="str">
        <f t="shared" si="10"/>
        <v/>
      </c>
      <c r="E32" s="27" t="str">
        <f t="shared" si="2"/>
        <v/>
      </c>
      <c r="F32" s="27" t="str">
        <f t="shared" si="3"/>
        <v/>
      </c>
      <c r="G32" s="27" t="str">
        <f t="shared" si="4"/>
        <v xml:space="preserve"> - </v>
      </c>
      <c r="H32" s="63">
        <v>24</v>
      </c>
      <c r="I32" s="58"/>
      <c r="J32" s="58"/>
      <c r="K32" s="208"/>
      <c r="L32" s="209"/>
      <c r="M32" s="57"/>
      <c r="N32" s="58"/>
      <c r="O32" s="59"/>
      <c r="P32" s="60" t="str">
        <f t="shared" si="11"/>
        <v/>
      </c>
      <c r="Q32" s="61"/>
      <c r="R32" s="59"/>
      <c r="S32" s="60" t="str">
        <f t="shared" si="12"/>
        <v/>
      </c>
      <c r="T32" s="59"/>
      <c r="U32" s="60" t="str">
        <f t="shared" si="13"/>
        <v/>
      </c>
      <c r="V32" s="59"/>
      <c r="W32" s="60" t="str">
        <f t="shared" si="14"/>
        <v/>
      </c>
    </row>
    <row r="33" spans="1:23" s="27" customFormat="1" ht="21" customHeight="1" x14ac:dyDescent="0.3">
      <c r="A33" s="27" t="str">
        <f t="shared" si="0"/>
        <v>Solo</v>
      </c>
      <c r="B33" s="27" t="str">
        <f t="shared" si="1"/>
        <v>salto</v>
      </c>
      <c r="C33" s="27" t="str">
        <f t="shared" si="9"/>
        <v>_</v>
      </c>
      <c r="D33" s="27" t="str">
        <f t="shared" si="10"/>
        <v/>
      </c>
      <c r="E33" s="27" t="str">
        <f t="shared" si="2"/>
        <v/>
      </c>
      <c r="F33" s="27" t="str">
        <f t="shared" si="3"/>
        <v/>
      </c>
      <c r="G33" s="27" t="str">
        <f t="shared" si="4"/>
        <v xml:space="preserve"> - </v>
      </c>
      <c r="H33" s="63">
        <v>25</v>
      </c>
      <c r="I33" s="58"/>
      <c r="J33" s="58"/>
      <c r="K33" s="208"/>
      <c r="L33" s="209"/>
      <c r="M33" s="57"/>
      <c r="N33" s="58"/>
      <c r="O33" s="59"/>
      <c r="P33" s="60" t="str">
        <f t="shared" si="11"/>
        <v/>
      </c>
      <c r="Q33" s="61"/>
      <c r="R33" s="59"/>
      <c r="S33" s="60" t="str">
        <f t="shared" si="12"/>
        <v/>
      </c>
      <c r="T33" s="59"/>
      <c r="U33" s="60" t="str">
        <f t="shared" si="13"/>
        <v/>
      </c>
      <c r="V33" s="59"/>
      <c r="W33" s="60" t="str">
        <f t="shared" si="14"/>
        <v/>
      </c>
    </row>
  </sheetData>
  <sheetProtection algorithmName="SHA-512" hashValue="zOsf/fGinWk/sVGXfb12sHu26TUtq4zXmwVbL25TK4YKLGXHOJyvmDK4qaASeDN9aKCrIAvCsdI4jWtJrjGRpQ==" saltValue="YDF5x5Jhe+OITpgDFPaJvg==" spinCount="100000" sheet="1" objects="1" scenarios="1" selectLockedCells="1"/>
  <mergeCells count="49">
    <mergeCell ref="M4:P4"/>
    <mergeCell ref="K7:L8"/>
    <mergeCell ref="AS3:AS5"/>
    <mergeCell ref="K32:L32"/>
    <mergeCell ref="K33:L33"/>
    <mergeCell ref="K23:L23"/>
    <mergeCell ref="K24:L24"/>
    <mergeCell ref="K25:L25"/>
    <mergeCell ref="K26:L26"/>
    <mergeCell ref="K27:L27"/>
    <mergeCell ref="K28:L28"/>
    <mergeCell ref="K29:L29"/>
    <mergeCell ref="Y2:AF7"/>
    <mergeCell ref="R4:W4"/>
    <mergeCell ref="R5:W5"/>
    <mergeCell ref="L3:W3"/>
    <mergeCell ref="K30:L30"/>
    <mergeCell ref="K31:L31"/>
    <mergeCell ref="V7:V8"/>
    <mergeCell ref="U7:U8"/>
    <mergeCell ref="W7:W8"/>
    <mergeCell ref="Q7:R7"/>
    <mergeCell ref="S7:S8"/>
    <mergeCell ref="M7:M8"/>
    <mergeCell ref="N7:N8"/>
    <mergeCell ref="P7:P8"/>
    <mergeCell ref="O7:O8"/>
    <mergeCell ref="T7:T8"/>
    <mergeCell ref="K20:L20"/>
    <mergeCell ref="K21:L21"/>
    <mergeCell ref="K19:L19"/>
    <mergeCell ref="K15:L15"/>
    <mergeCell ref="K18:L18"/>
    <mergeCell ref="K22:L22"/>
    <mergeCell ref="K14:L14"/>
    <mergeCell ref="Y1:AF1"/>
    <mergeCell ref="H6:K6"/>
    <mergeCell ref="H7:H8"/>
    <mergeCell ref="M5:P5"/>
    <mergeCell ref="I7:I8"/>
    <mergeCell ref="J7:J8"/>
    <mergeCell ref="H1:L2"/>
    <mergeCell ref="K16:L16"/>
    <mergeCell ref="K17:L17"/>
    <mergeCell ref="K9:L9"/>
    <mergeCell ref="K10:L10"/>
    <mergeCell ref="K11:L11"/>
    <mergeCell ref="K12:L12"/>
    <mergeCell ref="K13:L13"/>
  </mergeCells>
  <conditionalFormatting sqref="H9:K33 M9:W33">
    <cfRule type="expression" dxfId="0" priority="1">
      <formula>_xludf.mod(ROW(),2)=0</formula>
    </cfRule>
  </conditionalFormatting>
  <dataValidations count="12">
    <dataValidation type="list" allowBlank="1" showInputMessage="1" showErrorMessage="1" sqref="M9:M33" xr:uid="{0C46AC3F-FD35-43C5-8D1B-EBE8687E6A44}">
      <formula1>genero</formula1>
    </dataValidation>
    <dataValidation allowBlank="1" showInputMessage="1" showErrorMessage="1" prompt="Colocar o número de ordem de passagem" sqref="L4" xr:uid="{FF0BF1E9-8145-4445-AE76-89FA286D0A11}"/>
    <dataValidation allowBlank="1" showInputMessage="1" showErrorMessage="1" prompt="Colocar o grupo a que o aluno pertence" sqref="L5" xr:uid="{3B617A2F-67A5-4E1A-8B93-713D49B96D52}"/>
    <dataValidation type="list" allowBlank="1" showInputMessage="1" showErrorMessage="1" sqref="N9:N33" xr:uid="{95E33DD4-224B-47BB-8C2E-D41227CADD9D}">
      <formula1>nivel</formula1>
    </dataValidation>
    <dataValidation type="list" allowBlank="1" showInputMessage="1" showErrorMessage="1" sqref="Q9:Q33" xr:uid="{6B7B2935-EF1A-458B-BA91-A77324AFB263}">
      <formula1>facultativos</formula1>
    </dataValidation>
    <dataValidation type="list" allowBlank="1" showInputMessage="1" showErrorMessage="1" sqref="V9:V33 T9:T33" xr:uid="{A8A9A7C2-D5E6-427B-BBA1-2230047C7D22}">
      <formula1>INDIRECT($B$9)</formula1>
    </dataValidation>
    <dataValidation type="list" allowBlank="1" showInputMessage="1" showErrorMessage="1" sqref="O9:O33" xr:uid="{FCCF5EB6-85DD-4705-8DB9-F399F74EDF87}">
      <formula1>INDIRECT($A9)</formula1>
    </dataValidation>
    <dataValidation type="list" allowBlank="1" showInputMessage="1" showErrorMessage="1" prompt="Selecionar a CLDE a que pertence a escola" sqref="R5" xr:uid="{0DA50A13-0135-4AB5-9D67-9B3CE9C60E51}">
      <formula1>CLDE</formula1>
    </dataValidation>
    <dataValidation allowBlank="1" showInputMessage="1" showErrorMessage="1" prompt="Colocar o nome da escola abreviado._x000a_Ex: ES de XXXXXXX" sqref="R4" xr:uid="{7EDB9AEC-08CA-4ED9-8439-79EFABB418AB}"/>
    <dataValidation allowBlank="1" showInputMessage="1" showErrorMessage="1" prompt="Colocar a prova" sqref="M4:P4" xr:uid="{88E8545E-3A88-4CFC-B7D0-FAFD1EA42B2A}"/>
    <dataValidation allowBlank="1" showInputMessage="1" showErrorMessage="1" prompt="colocar a data da prova no formato:_x000a_12-12-2021" sqref="M5:P5" xr:uid="{90D4DE54-4C2A-4BCF-A7A8-1327DEA4226E}"/>
    <dataValidation type="list" allowBlank="1" showInputMessage="1" showErrorMessage="1" sqref="R9:R33" xr:uid="{EA2F9FEA-3D3E-4C1F-8235-7C4E45EA3F4F}">
      <formula1>INDIRECT($C9)</formula1>
    </dataValidation>
  </dataValidations>
  <printOptions horizontalCentered="1"/>
  <pageMargins left="0" right="0" top="0" bottom="0" header="0.31496062992125984" footer="0.31496062992125984"/>
  <pageSetup paperSize="9" scale="8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B856D-C2EB-439F-8DDD-A2BE30CE7095}">
  <dimension ref="A1:AQ36"/>
  <sheetViews>
    <sheetView topLeftCell="A2" zoomScale="70" zoomScaleNormal="70" workbookViewId="0">
      <selection activeCell="U7" sqref="U7:U9"/>
    </sheetView>
  </sheetViews>
  <sheetFormatPr defaultRowHeight="14.4" x14ac:dyDescent="0.3"/>
  <cols>
    <col min="1" max="1" width="2" bestFit="1" customWidth="1"/>
    <col min="2" max="2" width="9.33203125" bestFit="1" customWidth="1"/>
    <col min="9" max="9" width="18.6640625" customWidth="1"/>
    <col min="10" max="17" width="8.88671875" style="1"/>
    <col min="18" max="18" width="24.21875" style="1" customWidth="1"/>
    <col min="19" max="19" width="18.109375" customWidth="1"/>
    <col min="20" max="20" width="12.6640625" bestFit="1" customWidth="1"/>
    <col min="21" max="21" width="4.88671875" style="1" bestFit="1" customWidth="1"/>
    <col min="22" max="22" width="13.77734375" bestFit="1" customWidth="1"/>
    <col min="23" max="23" width="4" style="1" bestFit="1" customWidth="1"/>
    <col min="24" max="24" width="8.21875" bestFit="1" customWidth="1"/>
    <col min="25" max="25" width="4" style="1" bestFit="1" customWidth="1"/>
    <col min="26" max="26" width="12" bestFit="1" customWidth="1"/>
    <col min="27" max="27" width="4" style="1" bestFit="1" customWidth="1"/>
    <col min="28" max="28" width="11.44140625" bestFit="1" customWidth="1"/>
    <col min="29" max="29" width="4" style="1" bestFit="1" customWidth="1"/>
    <col min="30" max="30" width="8.6640625" bestFit="1" customWidth="1"/>
    <col min="31" max="31" width="4" style="1" bestFit="1" customWidth="1"/>
    <col min="32" max="32" width="12.6640625" bestFit="1" customWidth="1"/>
    <col min="33" max="33" width="4" bestFit="1" customWidth="1"/>
    <col min="34" max="34" width="13.77734375" bestFit="1" customWidth="1"/>
    <col min="35" max="35" width="4" bestFit="1" customWidth="1"/>
    <col min="36" max="36" width="8.21875" bestFit="1" customWidth="1"/>
    <col min="37" max="37" width="4" bestFit="1" customWidth="1"/>
    <col min="38" max="38" width="12" bestFit="1" customWidth="1"/>
    <col min="39" max="39" width="4" bestFit="1" customWidth="1"/>
    <col min="40" max="40" width="11.44140625" bestFit="1" customWidth="1"/>
    <col min="41" max="41" width="4" bestFit="1" customWidth="1"/>
    <col min="42" max="42" width="8.6640625" bestFit="1" customWidth="1"/>
    <col min="43" max="43" width="4" bestFit="1" customWidth="1"/>
  </cols>
  <sheetData>
    <row r="1" spans="1:43" x14ac:dyDescent="0.3">
      <c r="T1" t="s">
        <v>83</v>
      </c>
      <c r="V1" t="s">
        <v>78</v>
      </c>
      <c r="X1" t="s">
        <v>66</v>
      </c>
      <c r="Z1" t="s">
        <v>80</v>
      </c>
      <c r="AB1" t="s">
        <v>81</v>
      </c>
      <c r="AD1" t="s">
        <v>82</v>
      </c>
      <c r="AF1" s="1" t="s">
        <v>84</v>
      </c>
      <c r="AH1" s="1" t="s">
        <v>79</v>
      </c>
      <c r="AJ1" s="1" t="s">
        <v>67</v>
      </c>
      <c r="AL1" s="1" t="s">
        <v>68</v>
      </c>
      <c r="AN1" s="1" t="s">
        <v>69</v>
      </c>
      <c r="AP1" s="1" t="s">
        <v>70</v>
      </c>
    </row>
    <row r="2" spans="1:43" x14ac:dyDescent="0.3">
      <c r="A2">
        <v>2</v>
      </c>
      <c r="B2" t="s">
        <v>27</v>
      </c>
      <c r="E2" s="93">
        <v>1</v>
      </c>
      <c r="G2" s="1" t="s">
        <v>37</v>
      </c>
    </row>
    <row r="3" spans="1:43" ht="18" x14ac:dyDescent="0.3">
      <c r="A3">
        <v>3</v>
      </c>
      <c r="B3" t="s">
        <v>26</v>
      </c>
      <c r="E3" s="93">
        <v>2</v>
      </c>
      <c r="G3" s="1" t="s">
        <v>38</v>
      </c>
      <c r="L3" s="1" t="s">
        <v>91</v>
      </c>
      <c r="M3" s="1" t="s">
        <v>92</v>
      </c>
      <c r="N3" s="1" t="s">
        <v>96</v>
      </c>
      <c r="O3" s="1" t="s">
        <v>130</v>
      </c>
      <c r="P3" s="1" t="s">
        <v>97</v>
      </c>
      <c r="Q3" s="1" t="s">
        <v>98</v>
      </c>
      <c r="R3" s="27" t="s">
        <v>144</v>
      </c>
      <c r="S3" s="27" t="s">
        <v>126</v>
      </c>
      <c r="T3" t="s">
        <v>64</v>
      </c>
      <c r="U3" s="114">
        <v>1.6</v>
      </c>
      <c r="V3" s="115"/>
    </row>
    <row r="4" spans="1:43" ht="18" x14ac:dyDescent="0.3">
      <c r="E4" s="93">
        <v>3</v>
      </c>
      <c r="G4" s="1" t="s">
        <v>39</v>
      </c>
      <c r="J4" s="1" t="s">
        <v>62</v>
      </c>
      <c r="K4" s="1" t="s">
        <v>85</v>
      </c>
      <c r="L4" s="1" t="s">
        <v>93</v>
      </c>
      <c r="M4" s="1" t="s">
        <v>93</v>
      </c>
      <c r="N4" s="1" t="s">
        <v>93</v>
      </c>
      <c r="O4" s="1" t="s">
        <v>93</v>
      </c>
      <c r="P4" s="1" t="s">
        <v>93</v>
      </c>
      <c r="Q4" s="1" t="s">
        <v>93</v>
      </c>
      <c r="R4" s="27" t="s">
        <v>145</v>
      </c>
      <c r="S4" s="27" t="s">
        <v>126</v>
      </c>
      <c r="T4" t="s">
        <v>65</v>
      </c>
      <c r="U4" s="114">
        <v>2.2999999999999998</v>
      </c>
      <c r="V4" s="115"/>
    </row>
    <row r="5" spans="1:43" ht="18" x14ac:dyDescent="0.3">
      <c r="E5" s="93">
        <v>4</v>
      </c>
      <c r="G5" s="1" t="s">
        <v>40</v>
      </c>
      <c r="J5" s="1" t="s">
        <v>63</v>
      </c>
      <c r="K5" s="1" t="s">
        <v>86</v>
      </c>
      <c r="L5" s="1" t="s">
        <v>94</v>
      </c>
      <c r="M5" s="1" t="s">
        <v>94</v>
      </c>
      <c r="N5" s="1" t="s">
        <v>94</v>
      </c>
      <c r="O5" s="1" t="s">
        <v>94</v>
      </c>
      <c r="P5" s="1" t="s">
        <v>94</v>
      </c>
      <c r="Q5" s="1" t="s">
        <v>94</v>
      </c>
      <c r="R5" s="27" t="s">
        <v>146</v>
      </c>
      <c r="S5" s="27" t="s">
        <v>127</v>
      </c>
      <c r="T5" s="1" t="s">
        <v>64</v>
      </c>
      <c r="U5" s="114">
        <v>1.7</v>
      </c>
      <c r="V5" s="115"/>
      <c r="AF5" s="1"/>
      <c r="AG5" s="1"/>
      <c r="AH5" s="1"/>
      <c r="AI5" s="1"/>
      <c r="AL5" s="1"/>
      <c r="AM5" s="1"/>
      <c r="AN5" s="1"/>
      <c r="AO5" s="1"/>
      <c r="AP5" s="1"/>
      <c r="AQ5" s="1"/>
    </row>
    <row r="6" spans="1:43" ht="18" x14ac:dyDescent="0.3">
      <c r="E6" s="93">
        <v>5</v>
      </c>
      <c r="G6" s="1" t="s">
        <v>41</v>
      </c>
      <c r="J6" s="1" t="s">
        <v>170</v>
      </c>
      <c r="K6" s="1" t="s">
        <v>87</v>
      </c>
      <c r="M6" s="1" t="s">
        <v>95</v>
      </c>
      <c r="O6" s="1" t="s">
        <v>95</v>
      </c>
      <c r="P6" s="1" t="s">
        <v>95</v>
      </c>
      <c r="Q6" s="1" t="s">
        <v>95</v>
      </c>
      <c r="R6" s="27" t="s">
        <v>147</v>
      </c>
      <c r="S6" s="27" t="s">
        <v>127</v>
      </c>
      <c r="T6" s="1" t="s">
        <v>137</v>
      </c>
      <c r="U6" s="114">
        <v>2.7</v>
      </c>
      <c r="V6" s="115"/>
    </row>
    <row r="7" spans="1:43" ht="18" x14ac:dyDescent="0.3">
      <c r="E7" s="93">
        <v>6</v>
      </c>
      <c r="G7" s="1" t="s">
        <v>42</v>
      </c>
      <c r="J7" s="1" t="s">
        <v>171</v>
      </c>
      <c r="K7" s="1" t="s">
        <v>88</v>
      </c>
      <c r="R7" s="27" t="s">
        <v>148</v>
      </c>
      <c r="S7" s="27" t="s">
        <v>128</v>
      </c>
      <c r="T7" s="1" t="s">
        <v>64</v>
      </c>
      <c r="U7" s="114">
        <v>3.5</v>
      </c>
      <c r="V7">
        <v>3.5</v>
      </c>
    </row>
    <row r="8" spans="1:43" ht="18" x14ac:dyDescent="0.3">
      <c r="E8" s="93">
        <v>7</v>
      </c>
      <c r="G8" s="1" t="s">
        <v>43</v>
      </c>
      <c r="J8" s="1" t="s">
        <v>172</v>
      </c>
      <c r="K8" s="1" t="s">
        <v>89</v>
      </c>
      <c r="R8" s="27" t="s">
        <v>149</v>
      </c>
      <c r="S8" s="27" t="s">
        <v>128</v>
      </c>
      <c r="T8" s="1" t="s">
        <v>137</v>
      </c>
      <c r="U8" s="114">
        <v>4</v>
      </c>
      <c r="V8">
        <v>4</v>
      </c>
    </row>
    <row r="9" spans="1:43" ht="18" x14ac:dyDescent="0.3">
      <c r="E9" s="93">
        <v>8</v>
      </c>
      <c r="G9" s="1" t="s">
        <v>44</v>
      </c>
      <c r="R9" s="27" t="s">
        <v>150</v>
      </c>
      <c r="S9" s="27" t="s">
        <v>128</v>
      </c>
      <c r="T9" s="1" t="s">
        <v>75</v>
      </c>
      <c r="U9" s="114">
        <v>4.7</v>
      </c>
      <c r="V9">
        <v>4.7</v>
      </c>
    </row>
    <row r="10" spans="1:43" ht="18" x14ac:dyDescent="0.3">
      <c r="E10" s="93">
        <v>9</v>
      </c>
      <c r="G10" s="1" t="s">
        <v>45</v>
      </c>
      <c r="R10" s="27" t="s">
        <v>151</v>
      </c>
      <c r="S10" s="27" t="s">
        <v>129</v>
      </c>
      <c r="T10" s="1" t="s">
        <v>64</v>
      </c>
      <c r="U10" s="114">
        <v>3.3</v>
      </c>
      <c r="V10" s="115"/>
    </row>
    <row r="11" spans="1:43" ht="18" x14ac:dyDescent="0.3">
      <c r="E11" s="93">
        <v>10</v>
      </c>
      <c r="G11" s="1" t="s">
        <v>46</v>
      </c>
      <c r="R11" s="27" t="s">
        <v>152</v>
      </c>
      <c r="S11" s="27" t="s">
        <v>129</v>
      </c>
      <c r="T11" s="1" t="s">
        <v>137</v>
      </c>
      <c r="U11" s="114">
        <v>3.7</v>
      </c>
      <c r="V11" s="115"/>
    </row>
    <row r="12" spans="1:43" ht="18" x14ac:dyDescent="0.3">
      <c r="E12" s="93">
        <v>11</v>
      </c>
      <c r="G12" s="1" t="s">
        <v>47</v>
      </c>
      <c r="R12" s="27" t="s">
        <v>143</v>
      </c>
      <c r="S12" s="27" t="s">
        <v>129</v>
      </c>
      <c r="T12" s="1" t="s">
        <v>75</v>
      </c>
      <c r="U12" s="114">
        <v>5</v>
      </c>
      <c r="V12" s="115"/>
    </row>
    <row r="13" spans="1:43" ht="18" x14ac:dyDescent="0.3">
      <c r="E13" s="93">
        <v>12</v>
      </c>
      <c r="G13" s="1" t="s">
        <v>48</v>
      </c>
      <c r="R13" s="27" t="s">
        <v>106</v>
      </c>
      <c r="S13" s="27" t="s">
        <v>66</v>
      </c>
      <c r="T13" s="1" t="s">
        <v>173</v>
      </c>
      <c r="U13" s="114">
        <v>1.6</v>
      </c>
      <c r="V13" s="115"/>
    </row>
    <row r="14" spans="1:43" ht="18" x14ac:dyDescent="0.3">
      <c r="E14" s="93">
        <v>13</v>
      </c>
      <c r="G14" s="1" t="s">
        <v>49</v>
      </c>
      <c r="M14" s="27" t="s">
        <v>99</v>
      </c>
      <c r="R14" s="27" t="s">
        <v>107</v>
      </c>
      <c r="S14" s="27" t="s">
        <v>66</v>
      </c>
      <c r="T14" s="1" t="s">
        <v>174</v>
      </c>
      <c r="U14" s="114">
        <v>1.8</v>
      </c>
      <c r="V14" s="115"/>
    </row>
    <row r="15" spans="1:43" ht="18" x14ac:dyDescent="0.3">
      <c r="E15" s="93">
        <v>14</v>
      </c>
      <c r="G15" s="1" t="s">
        <v>50</v>
      </c>
      <c r="R15" s="27" t="s">
        <v>108</v>
      </c>
      <c r="S15" s="27" t="s">
        <v>66</v>
      </c>
      <c r="T15" s="1" t="s">
        <v>175</v>
      </c>
      <c r="U15" s="114">
        <v>2</v>
      </c>
      <c r="V15" s="115"/>
    </row>
    <row r="16" spans="1:43" ht="18" x14ac:dyDescent="0.3">
      <c r="E16" s="93">
        <v>15</v>
      </c>
      <c r="G16" s="1" t="s">
        <v>51</v>
      </c>
      <c r="R16" s="27" t="s">
        <v>109</v>
      </c>
      <c r="S16" s="27" t="s">
        <v>66</v>
      </c>
      <c r="T16" s="1" t="s">
        <v>176</v>
      </c>
      <c r="U16" s="114">
        <v>2.4</v>
      </c>
      <c r="V16" s="115"/>
    </row>
    <row r="17" spans="5:22" ht="18" x14ac:dyDescent="0.3">
      <c r="E17" s="93">
        <v>16</v>
      </c>
      <c r="G17" s="1" t="s">
        <v>52</v>
      </c>
      <c r="R17" s="27" t="s">
        <v>110</v>
      </c>
      <c r="S17" s="27" t="s">
        <v>67</v>
      </c>
      <c r="T17" s="1" t="s">
        <v>173</v>
      </c>
      <c r="U17" s="114">
        <v>2.8</v>
      </c>
      <c r="V17" s="115"/>
    </row>
    <row r="18" spans="5:22" ht="18" x14ac:dyDescent="0.3">
      <c r="E18" s="93">
        <v>17</v>
      </c>
      <c r="G18" s="1" t="s">
        <v>53</v>
      </c>
      <c r="R18" s="27" t="s">
        <v>111</v>
      </c>
      <c r="S18" s="27" t="s">
        <v>67</v>
      </c>
      <c r="T18" s="1" t="s">
        <v>174</v>
      </c>
      <c r="U18" s="114">
        <v>3.2</v>
      </c>
      <c r="V18" s="115"/>
    </row>
    <row r="19" spans="5:22" ht="18" x14ac:dyDescent="0.3">
      <c r="E19" s="93">
        <v>18</v>
      </c>
      <c r="G19" s="1" t="s">
        <v>33</v>
      </c>
      <c r="R19" s="27" t="s">
        <v>112</v>
      </c>
      <c r="S19" s="27" t="s">
        <v>67</v>
      </c>
      <c r="T19" s="1" t="s">
        <v>175</v>
      </c>
      <c r="U19" s="114">
        <v>4</v>
      </c>
      <c r="V19" s="115"/>
    </row>
    <row r="20" spans="5:22" ht="18" x14ac:dyDescent="0.3">
      <c r="E20" s="93">
        <v>19</v>
      </c>
      <c r="G20" s="1" t="s">
        <v>54</v>
      </c>
      <c r="R20" s="27" t="s">
        <v>113</v>
      </c>
      <c r="S20" s="27" t="s">
        <v>67</v>
      </c>
      <c r="T20" s="1" t="s">
        <v>176</v>
      </c>
      <c r="U20" s="114">
        <v>4.5</v>
      </c>
      <c r="V20" s="115"/>
    </row>
    <row r="21" spans="5:22" ht="18" x14ac:dyDescent="0.3">
      <c r="E21" s="93">
        <v>20</v>
      </c>
      <c r="G21" s="1" t="s">
        <v>55</v>
      </c>
      <c r="R21" s="27" t="s">
        <v>100</v>
      </c>
      <c r="S21" s="27" t="s">
        <v>82</v>
      </c>
      <c r="T21" s="1" t="s">
        <v>73</v>
      </c>
      <c r="U21" s="114">
        <v>1.4</v>
      </c>
      <c r="V21" s="115"/>
    </row>
    <row r="22" spans="5:22" ht="18" x14ac:dyDescent="0.3">
      <c r="E22" s="93">
        <v>21</v>
      </c>
      <c r="G22" s="1" t="s">
        <v>56</v>
      </c>
      <c r="R22" s="27" t="s">
        <v>101</v>
      </c>
      <c r="S22" s="27" t="s">
        <v>82</v>
      </c>
      <c r="T22" s="1" t="s">
        <v>136</v>
      </c>
      <c r="U22" s="114">
        <v>1.7</v>
      </c>
      <c r="V22" s="115"/>
    </row>
    <row r="23" spans="5:22" ht="18" x14ac:dyDescent="0.3">
      <c r="E23" s="93">
        <v>22</v>
      </c>
      <c r="G23" s="1" t="s">
        <v>57</v>
      </c>
      <c r="R23" s="27" t="s">
        <v>102</v>
      </c>
      <c r="S23" s="27" t="s">
        <v>82</v>
      </c>
      <c r="T23" s="1" t="s">
        <v>74</v>
      </c>
      <c r="U23" s="114">
        <v>2.4</v>
      </c>
      <c r="V23" s="115"/>
    </row>
    <row r="24" spans="5:22" ht="18" x14ac:dyDescent="0.3">
      <c r="E24" s="93">
        <v>23</v>
      </c>
      <c r="G24" s="1" t="s">
        <v>58</v>
      </c>
      <c r="R24" s="27" t="s">
        <v>103</v>
      </c>
      <c r="S24" s="27" t="s">
        <v>131</v>
      </c>
      <c r="T24" s="1" t="s">
        <v>73</v>
      </c>
      <c r="U24" s="114">
        <v>2.4</v>
      </c>
      <c r="V24" s="115"/>
    </row>
    <row r="25" spans="5:22" ht="18" x14ac:dyDescent="0.3">
      <c r="E25" s="93">
        <v>24</v>
      </c>
      <c r="G25" s="1" t="s">
        <v>59</v>
      </c>
      <c r="R25" s="27" t="s">
        <v>104</v>
      </c>
      <c r="S25" s="27" t="s">
        <v>131</v>
      </c>
      <c r="T25" s="1" t="s">
        <v>136</v>
      </c>
      <c r="U25" s="114">
        <v>3.1</v>
      </c>
      <c r="V25" s="115"/>
    </row>
    <row r="26" spans="5:22" ht="18" x14ac:dyDescent="0.3">
      <c r="E26" s="93">
        <v>25</v>
      </c>
      <c r="R26" s="27" t="s">
        <v>105</v>
      </c>
      <c r="S26" s="27" t="s">
        <v>131</v>
      </c>
      <c r="T26" s="1" t="s">
        <v>74</v>
      </c>
      <c r="U26" s="114">
        <v>3.8</v>
      </c>
      <c r="V26" s="115"/>
    </row>
    <row r="27" spans="5:22" ht="18" x14ac:dyDescent="0.3">
      <c r="E27" s="93"/>
      <c r="R27" s="27" t="s">
        <v>114</v>
      </c>
      <c r="S27" s="27" t="s">
        <v>135</v>
      </c>
      <c r="T27" s="1" t="s">
        <v>71</v>
      </c>
      <c r="U27" s="114">
        <v>1.7</v>
      </c>
      <c r="V27" s="115"/>
    </row>
    <row r="28" spans="5:22" ht="18" x14ac:dyDescent="0.3">
      <c r="R28" s="27" t="s">
        <v>115</v>
      </c>
      <c r="S28" s="27" t="s">
        <v>133</v>
      </c>
      <c r="T28" s="1" t="s">
        <v>138</v>
      </c>
      <c r="U28" s="114">
        <v>2.4</v>
      </c>
      <c r="V28" s="115"/>
    </row>
    <row r="29" spans="5:22" ht="18" x14ac:dyDescent="0.3">
      <c r="R29" s="27" t="s">
        <v>116</v>
      </c>
      <c r="S29" s="27" t="s">
        <v>134</v>
      </c>
      <c r="T29" s="1" t="s">
        <v>71</v>
      </c>
      <c r="U29" s="114">
        <v>2.7</v>
      </c>
      <c r="V29" s="115"/>
    </row>
    <row r="30" spans="5:22" ht="18" x14ac:dyDescent="0.3">
      <c r="R30" s="27" t="s">
        <v>117</v>
      </c>
      <c r="S30" s="27" t="s">
        <v>134</v>
      </c>
      <c r="T30" s="1" t="s">
        <v>138</v>
      </c>
      <c r="U30" s="114">
        <v>3.1</v>
      </c>
      <c r="V30" s="115"/>
    </row>
    <row r="31" spans="5:22" ht="18" x14ac:dyDescent="0.3">
      <c r="R31" s="27" t="s">
        <v>118</v>
      </c>
      <c r="S31" s="27" t="s">
        <v>134</v>
      </c>
      <c r="T31" s="1" t="s">
        <v>76</v>
      </c>
      <c r="U31" s="114">
        <v>3.8</v>
      </c>
      <c r="V31" s="115"/>
    </row>
    <row r="32" spans="5:22" ht="18" x14ac:dyDescent="0.3">
      <c r="R32" s="27" t="s">
        <v>119</v>
      </c>
      <c r="S32" s="27" t="s">
        <v>81</v>
      </c>
      <c r="T32" s="1" t="s">
        <v>72</v>
      </c>
      <c r="U32" s="114">
        <v>1.7</v>
      </c>
      <c r="V32" s="115"/>
    </row>
    <row r="33" spans="18:22" ht="18" x14ac:dyDescent="0.3">
      <c r="R33" s="27" t="s">
        <v>120</v>
      </c>
      <c r="S33" s="27" t="s">
        <v>81</v>
      </c>
      <c r="T33" s="1" t="s">
        <v>139</v>
      </c>
      <c r="U33" s="114">
        <v>2.4</v>
      </c>
      <c r="V33" s="115"/>
    </row>
    <row r="34" spans="18:22" ht="18" x14ac:dyDescent="0.3">
      <c r="R34" s="27" t="s">
        <v>121</v>
      </c>
      <c r="S34" s="27" t="s">
        <v>132</v>
      </c>
      <c r="T34" s="1" t="s">
        <v>72</v>
      </c>
      <c r="U34" s="114">
        <v>2.7</v>
      </c>
      <c r="V34" s="115"/>
    </row>
    <row r="35" spans="18:22" ht="18" x14ac:dyDescent="0.3">
      <c r="R35" s="27" t="s">
        <v>122</v>
      </c>
      <c r="S35" s="27" t="s">
        <v>132</v>
      </c>
      <c r="T35" s="1" t="s">
        <v>139</v>
      </c>
      <c r="U35" s="114">
        <v>3.1</v>
      </c>
      <c r="V35" s="115"/>
    </row>
    <row r="36" spans="18:22" ht="18" x14ac:dyDescent="0.3">
      <c r="R36" s="27" t="s">
        <v>123</v>
      </c>
      <c r="S36" s="27" t="s">
        <v>132</v>
      </c>
      <c r="T36" s="1" t="s">
        <v>77</v>
      </c>
      <c r="U36" s="114">
        <v>3.8</v>
      </c>
      <c r="V36" s="115"/>
    </row>
  </sheetData>
  <sheetProtection algorithmName="SHA-512" hashValue="/bBiJtRDHrJrrfUlYNTWv3WHl8xWdFn5Yc7cI0ZKus0dr4335FJEsvYh/OvhUUu0QpuuZqnXe5PLgMQGsP7j5Q==" saltValue="ixSHw/ulH3gr9sgd2wJIPw==" spinCount="100000" sheet="1" objects="1" scenarios="1" selectLockedCells="1"/>
  <phoneticPr fontId="39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5A5D0-4B46-4B0A-8D21-1805880B9E15}">
  <dimension ref="A1:C40"/>
  <sheetViews>
    <sheetView showGridLines="0" zoomScale="40" zoomScaleNormal="40" workbookViewId="0">
      <selection activeCell="C37" sqref="C37"/>
    </sheetView>
  </sheetViews>
  <sheetFormatPr defaultRowHeight="46.2" x14ac:dyDescent="0.3"/>
  <cols>
    <col min="1" max="1" width="163.109375" style="91" customWidth="1"/>
    <col min="2" max="2" width="57.5546875" style="91" customWidth="1"/>
    <col min="3" max="3" width="30.5546875" style="92" customWidth="1"/>
    <col min="4" max="16384" width="8.88671875" style="91"/>
  </cols>
  <sheetData>
    <row r="1" spans="1:3" ht="313.2" customHeight="1" x14ac:dyDescent="0.3">
      <c r="A1" s="232"/>
      <c r="C1" s="92" t="s">
        <v>185</v>
      </c>
    </row>
    <row r="2" spans="1:3" ht="313.2" customHeight="1" x14ac:dyDescent="0.3">
      <c r="C2" s="92" t="s">
        <v>144</v>
      </c>
    </row>
    <row r="3" spans="1:3" ht="313.2" customHeight="1" x14ac:dyDescent="0.3">
      <c r="C3" s="92" t="s">
        <v>145</v>
      </c>
    </row>
    <row r="4" spans="1:3" ht="313.2" customHeight="1" x14ac:dyDescent="0.3">
      <c r="C4" s="92" t="s">
        <v>146</v>
      </c>
    </row>
    <row r="5" spans="1:3" ht="313.2" customHeight="1" x14ac:dyDescent="0.3">
      <c r="C5" s="92" t="s">
        <v>147</v>
      </c>
    </row>
    <row r="6" spans="1:3" ht="313.2" customHeight="1" x14ac:dyDescent="0.3">
      <c r="A6" s="91">
        <v>1</v>
      </c>
      <c r="C6" s="92" t="s">
        <v>148</v>
      </c>
    </row>
    <row r="7" spans="1:3" ht="313.2" customHeight="1" x14ac:dyDescent="0.3">
      <c r="C7" s="92" t="s">
        <v>149</v>
      </c>
    </row>
    <row r="8" spans="1:3" ht="313.2" customHeight="1" x14ac:dyDescent="0.3">
      <c r="C8" s="92" t="s">
        <v>150</v>
      </c>
    </row>
    <row r="9" spans="1:3" ht="313.2" customHeight="1" x14ac:dyDescent="0.3">
      <c r="C9" s="92" t="s">
        <v>151</v>
      </c>
    </row>
    <row r="10" spans="1:3" ht="313.2" customHeight="1" x14ac:dyDescent="0.3">
      <c r="C10" s="92" t="s">
        <v>152</v>
      </c>
    </row>
    <row r="11" spans="1:3" ht="313.2" customHeight="1" x14ac:dyDescent="0.3">
      <c r="C11" s="92" t="s">
        <v>143</v>
      </c>
    </row>
    <row r="12" spans="1:3" ht="218.4" customHeight="1" x14ac:dyDescent="0.3">
      <c r="C12" s="92" t="s">
        <v>106</v>
      </c>
    </row>
    <row r="13" spans="1:3" ht="218.4" customHeight="1" x14ac:dyDescent="0.3">
      <c r="C13" s="92" t="s">
        <v>107</v>
      </c>
    </row>
    <row r="14" spans="1:3" ht="218.4" customHeight="1" x14ac:dyDescent="0.3">
      <c r="C14" s="92" t="s">
        <v>108</v>
      </c>
    </row>
    <row r="15" spans="1:3" ht="218.4" customHeight="1" x14ac:dyDescent="0.3">
      <c r="C15" s="92" t="s">
        <v>109</v>
      </c>
    </row>
    <row r="16" spans="1:3" ht="218.4" customHeight="1" x14ac:dyDescent="0.3">
      <c r="C16" s="92" t="s">
        <v>110</v>
      </c>
    </row>
    <row r="17" spans="3:3" ht="218.4" customHeight="1" x14ac:dyDescent="0.3">
      <c r="C17" s="92" t="s">
        <v>111</v>
      </c>
    </row>
    <row r="18" spans="3:3" ht="218.4" customHeight="1" x14ac:dyDescent="0.3">
      <c r="C18" s="92" t="s">
        <v>112</v>
      </c>
    </row>
    <row r="19" spans="3:3" ht="218.4" customHeight="1" x14ac:dyDescent="0.3">
      <c r="C19" s="92" t="s">
        <v>113</v>
      </c>
    </row>
    <row r="20" spans="3:3" ht="313.2" customHeight="1" x14ac:dyDescent="0.3">
      <c r="C20" s="92" t="s">
        <v>100</v>
      </c>
    </row>
    <row r="21" spans="3:3" ht="313.2" customHeight="1" x14ac:dyDescent="0.3">
      <c r="C21" s="92" t="s">
        <v>101</v>
      </c>
    </row>
    <row r="22" spans="3:3" ht="313.2" customHeight="1" x14ac:dyDescent="0.3">
      <c r="C22" s="92" t="s">
        <v>102</v>
      </c>
    </row>
    <row r="23" spans="3:3" ht="313.2" customHeight="1" x14ac:dyDescent="0.3">
      <c r="C23" s="92" t="s">
        <v>103</v>
      </c>
    </row>
    <row r="24" spans="3:3" ht="313.2" customHeight="1" x14ac:dyDescent="0.3">
      <c r="C24" s="92" t="s">
        <v>104</v>
      </c>
    </row>
    <row r="25" spans="3:3" ht="313.2" customHeight="1" x14ac:dyDescent="0.3">
      <c r="C25" s="92" t="s">
        <v>105</v>
      </c>
    </row>
    <row r="26" spans="3:3" ht="313.2" customHeight="1" x14ac:dyDescent="0.3">
      <c r="C26" s="92" t="s">
        <v>114</v>
      </c>
    </row>
    <row r="27" spans="3:3" ht="313.2" customHeight="1" x14ac:dyDescent="0.3">
      <c r="C27" s="92" t="s">
        <v>115</v>
      </c>
    </row>
    <row r="28" spans="3:3" ht="313.2" customHeight="1" x14ac:dyDescent="0.3">
      <c r="C28" s="92" t="s">
        <v>116</v>
      </c>
    </row>
    <row r="29" spans="3:3" ht="313.2" customHeight="1" x14ac:dyDescent="0.3">
      <c r="C29" s="92" t="s">
        <v>117</v>
      </c>
    </row>
    <row r="30" spans="3:3" ht="313.2" customHeight="1" x14ac:dyDescent="0.3">
      <c r="C30" s="92" t="s">
        <v>118</v>
      </c>
    </row>
    <row r="31" spans="3:3" ht="313.2" customHeight="1" x14ac:dyDescent="0.3">
      <c r="C31" s="92" t="s">
        <v>119</v>
      </c>
    </row>
    <row r="32" spans="3:3" ht="313.2" customHeight="1" x14ac:dyDescent="0.3">
      <c r="C32" s="92" t="s">
        <v>120</v>
      </c>
    </row>
    <row r="33" spans="3:3" ht="313.2" customHeight="1" x14ac:dyDescent="0.3">
      <c r="C33" s="92" t="s">
        <v>121</v>
      </c>
    </row>
    <row r="34" spans="3:3" ht="313.2" customHeight="1" x14ac:dyDescent="0.3">
      <c r="C34" s="92" t="s">
        <v>122</v>
      </c>
    </row>
    <row r="35" spans="3:3" ht="313.2" customHeight="1" x14ac:dyDescent="0.3">
      <c r="C35" s="92" t="s">
        <v>123</v>
      </c>
    </row>
    <row r="36" spans="3:3" ht="313.2" customHeight="1" x14ac:dyDescent="0.3">
      <c r="C36" s="92">
        <v>0</v>
      </c>
    </row>
    <row r="37" spans="3:3" ht="313.2" customHeight="1" x14ac:dyDescent="0.3"/>
    <row r="38" spans="3:3" ht="313.2" customHeight="1" x14ac:dyDescent="0.3"/>
    <row r="39" spans="3:3" ht="313.2" customHeight="1" x14ac:dyDescent="0.3"/>
    <row r="40" spans="3:3" ht="313.2" customHeight="1" x14ac:dyDescent="0.3"/>
  </sheetData>
  <sheetProtection algorithmName="SHA-512" hashValue="JlLPgHWwrmgyqQVuHwN6NielZTuKXVTPdwxfL+ZGnG8+wROZD9MaaoYVhTdy8sSD8QGxAgIxh1DK1lL2Ycvo1Q==" saltValue="z09ts8LJJsRGNoj6osYovQ==" spinCount="100000" sheet="1" objects="1" scenarios="1" selectLockedCells="1"/>
  <pageMargins left="0.7" right="0.7" top="0.75" bottom="0.75" header="0.3" footer="0.3"/>
  <pageSetup paperSize="9" orientation="portrait" horizontalDpi="4294967293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F546C3AB2B3294FB8E05FFE80572211" ma:contentTypeVersion="8" ma:contentTypeDescription="Criar um novo documento." ma:contentTypeScope="" ma:versionID="dbcbb4eab202121661c07ad3058647d2">
  <xsd:schema xmlns:xsd="http://www.w3.org/2001/XMLSchema" xmlns:xs="http://www.w3.org/2001/XMLSchema" xmlns:p="http://schemas.microsoft.com/office/2006/metadata/properties" xmlns:ns2="9f946baf-b309-43aa-8ad6-eaacf945a3a5" targetNamespace="http://schemas.microsoft.com/office/2006/metadata/properties" ma:root="true" ma:fieldsID="298d085a34c0c8be02d61f6440a05194" ns2:_="">
    <xsd:import namespace="9f946baf-b309-43aa-8ad6-eaacf945a3a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946baf-b309-43aa-8ad6-eaacf945a3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F870B40-2080-4C88-9822-05CB875FD4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946baf-b309-43aa-8ad6-eaacf945a3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D3A9EAD-5FC7-45D5-85D6-79487E9293F2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36EF17E5-905C-45BF-BB97-802EB185B99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4</vt:i4>
      </vt:variant>
      <vt:variant>
        <vt:lpstr>Intervalos com Nome</vt:lpstr>
      </vt:variant>
      <vt:variant>
        <vt:i4>31</vt:i4>
      </vt:variant>
    </vt:vector>
  </HeadingPairs>
  <TitlesOfParts>
    <vt:vector size="35" baseType="lpstr">
      <vt:lpstr>carta de competição</vt:lpstr>
      <vt:lpstr>preenchimento cartas</vt:lpstr>
      <vt:lpstr>dados</vt:lpstr>
      <vt:lpstr>dados1</vt:lpstr>
      <vt:lpstr>aparelhos</vt:lpstr>
      <vt:lpstr>aparelhosabreviados</vt:lpstr>
      <vt:lpstr>'carta de competição'!Área_de_Impressão</vt:lpstr>
      <vt:lpstr>'preenchimento cartas'!Área_de_Impressão</vt:lpstr>
      <vt:lpstr>barra2</vt:lpstr>
      <vt:lpstr>barra3</vt:lpstr>
      <vt:lpstr>barrafixa2</vt:lpstr>
      <vt:lpstr>barrafixa3</vt:lpstr>
      <vt:lpstr>cartas</vt:lpstr>
      <vt:lpstr>CLDE</vt:lpstr>
      <vt:lpstr>difaparelhos</vt:lpstr>
      <vt:lpstr>elementos</vt:lpstr>
      <vt:lpstr>facultativos</vt:lpstr>
      <vt:lpstr>feminino2solo</vt:lpstr>
      <vt:lpstr>feminino3solo</vt:lpstr>
      <vt:lpstr>figuras</vt:lpstr>
      <vt:lpstr>figuras2</vt:lpstr>
      <vt:lpstr>genero</vt:lpstr>
      <vt:lpstr>masculino2solo</vt:lpstr>
      <vt:lpstr>masculino3solo</vt:lpstr>
      <vt:lpstr>nivel</vt:lpstr>
      <vt:lpstr>paralelas_2</vt:lpstr>
      <vt:lpstr>paralelas_3</vt:lpstr>
      <vt:lpstr>paralelas2</vt:lpstr>
      <vt:lpstr>paralelas3</vt:lpstr>
      <vt:lpstr>salto2</vt:lpstr>
      <vt:lpstr>salto3</vt:lpstr>
      <vt:lpstr>trave_2</vt:lpstr>
      <vt:lpstr>trave_3</vt:lpstr>
      <vt:lpstr>trave2</vt:lpstr>
      <vt:lpstr>trave3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Emanuel Rocha</dc:creator>
  <cp:lastModifiedBy>José Emanuel Rocha</cp:lastModifiedBy>
  <cp:lastPrinted>2021-12-02T09:30:36Z</cp:lastPrinted>
  <dcterms:created xsi:type="dcterms:W3CDTF">2012-01-02T18:46:05Z</dcterms:created>
  <dcterms:modified xsi:type="dcterms:W3CDTF">2022-01-18T09:12:41Z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0x0101008F546C3AB2B3294FB8E05FFE80572211</vt:lpwstr>
  </property>
</Properties>
</file>